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60" windowHeight="4830" activeTab="0"/>
  </bookViews>
  <sheets>
    <sheet name=" PL" sheetId="1" r:id="rId1"/>
    <sheet name=" BS" sheetId="2" r:id="rId2"/>
    <sheet name="Equity" sheetId="3" r:id="rId3"/>
    <sheet name=" CF" sheetId="4" r:id="rId4"/>
  </sheets>
  <definedNames>
    <definedName name="_xlnm.Print_Area" localSheetId="1">' BS'!$A$1:$J$52</definedName>
    <definedName name="_xlnm.Print_Area" localSheetId="3">' CF'!$A$1:$F$51</definedName>
    <definedName name="_xlnm.Print_Area" localSheetId="0">' PL'!$A$1:$O$55</definedName>
    <definedName name="_xlnm.Print_Area" localSheetId="2">'Equity'!$A$1:$K$48</definedName>
  </definedNames>
  <calcPr fullCalcOnLoad="1"/>
</workbook>
</file>

<file path=xl/sharedStrings.xml><?xml version="1.0" encoding="utf-8"?>
<sst xmlns="http://schemas.openxmlformats.org/spreadsheetml/2006/main" count="144" uniqueCount="119">
  <si>
    <t>HO HUP CONSTRUCTION COMPANY BERHAD (14034-W)</t>
  </si>
  <si>
    <t>CONDENSED CONSOLIDATED INCOME STATEMENTS</t>
  </si>
  <si>
    <t>The figures have not been audited.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</si>
  <si>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</si>
  <si>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</si>
  <si>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</si>
  <si>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</si>
  <si>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</si>
  <si>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</si>
  <si>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 xml:space="preserve">YEAR </t>
  </si>
  <si>
    <t xml:space="preserve">CORRESPONDING </t>
  </si>
  <si>
    <t>YEAR</t>
  </si>
  <si>
    <t>CORRESPONDING</t>
  </si>
  <si>
    <t>QUARTER</t>
  </si>
  <si>
    <t xml:space="preserve">QUARTER </t>
  </si>
  <si>
    <t>TO DATE</t>
  </si>
  <si>
    <t>PERIOD</t>
  </si>
  <si>
    <t>RM'000</t>
  </si>
  <si>
    <t>Revenue</t>
  </si>
  <si>
    <t>Cost of Sales</t>
  </si>
  <si>
    <t>Gross Profit</t>
  </si>
  <si>
    <t>Operating Expenses</t>
  </si>
  <si>
    <t xml:space="preserve">Depreciation </t>
  </si>
  <si>
    <t>Profit/(loss) from operations</t>
  </si>
  <si>
    <t>Interest Expenses</t>
  </si>
  <si>
    <t>Interest Income</t>
  </si>
  <si>
    <t>Share of results of associates</t>
  </si>
  <si>
    <t>Profit/(loss) before taxation</t>
  </si>
  <si>
    <t>Taxation</t>
  </si>
  <si>
    <t xml:space="preserve">Profit/(loss) after taxation </t>
  </si>
  <si>
    <t>Minority interests</t>
  </si>
  <si>
    <t>Net profit/(loss) for the period</t>
  </si>
  <si>
    <t>Basic earnings/(loss) per share (sen)</t>
  </si>
  <si>
    <t>The Condensed Consolidated Income Statements should be read in conjunction with the Annual Financial</t>
  </si>
  <si>
    <t>interim financial statements</t>
  </si>
  <si>
    <t>CONDENSED CONSOLIDATED BALANCE SHEET</t>
  </si>
  <si>
    <t>RM '000</t>
  </si>
  <si>
    <t>(Unaudited)</t>
  </si>
  <si>
    <t>(Audited)</t>
  </si>
  <si>
    <t>NON-CURRENT ASSETS</t>
  </si>
  <si>
    <t>Property, Plant and Equipment</t>
  </si>
  <si>
    <t>Investment in Associates</t>
  </si>
  <si>
    <t>Land Held for Development</t>
  </si>
  <si>
    <t>CURRENT ASSETS</t>
  </si>
  <si>
    <t>Inventories</t>
  </si>
  <si>
    <t>Receivables</t>
  </si>
  <si>
    <t>Fixed Deposits</t>
  </si>
  <si>
    <t>Cash and Bank Balances</t>
  </si>
  <si>
    <t>CURRENT LIABILITIES</t>
  </si>
  <si>
    <t>Payables</t>
  </si>
  <si>
    <t>Short Term Borrowings</t>
  </si>
  <si>
    <t>FINANCED BY</t>
  </si>
  <si>
    <t>Share Capital</t>
  </si>
  <si>
    <t>Reserves</t>
  </si>
  <si>
    <t>Minority Interests</t>
  </si>
  <si>
    <t>Long Term Borrowings</t>
  </si>
  <si>
    <t>Reserves on Consolidation</t>
  </si>
  <si>
    <t>Net Tangible Assets per Share (RM)</t>
  </si>
  <si>
    <t>attached to the interim financial statements</t>
  </si>
  <si>
    <t>CONDENSED CONSOLIDATED STATEMENT OF CHANGES IN EQUITY</t>
  </si>
  <si>
    <t>Foreign</t>
  </si>
  <si>
    <t>Share</t>
  </si>
  <si>
    <t>Exchange</t>
  </si>
  <si>
    <t>Retained</t>
  </si>
  <si>
    <t>Capital</t>
  </si>
  <si>
    <t>Total</t>
  </si>
  <si>
    <t>(RM'000)</t>
  </si>
  <si>
    <t>Balance at beginning of the year</t>
  </si>
  <si>
    <t>- Bonus issue</t>
  </si>
  <si>
    <t xml:space="preserve">Exchange difference on translation of </t>
  </si>
  <si>
    <t xml:space="preserve">net assets of a foreign subsidiary and </t>
  </si>
  <si>
    <t>an associate</t>
  </si>
  <si>
    <t>CONDENSED CONSOLIDATED CASH FLOW STATEMENT</t>
  </si>
  <si>
    <t xml:space="preserve">  </t>
  </si>
  <si>
    <t>Note :</t>
  </si>
  <si>
    <t>There are no comparative figures as this is the first interim financial report prepared in accordance with</t>
  </si>
  <si>
    <t>MASB 26-Interim Financial Reporting</t>
  </si>
  <si>
    <t xml:space="preserve">The Condensed Consolidated Cash Flow Statement should be read in conjunction with the Annual </t>
  </si>
  <si>
    <t>and joint ventures</t>
  </si>
  <si>
    <t>NET CURRENT ASSETS</t>
  </si>
  <si>
    <t>Profits</t>
  </si>
  <si>
    <t>- Rights issue</t>
  </si>
  <si>
    <t>Issue of shares:</t>
  </si>
  <si>
    <t>Bank Overdrafts</t>
  </si>
  <si>
    <t>Net increase / (decrease) in cash and cash equivalents</t>
  </si>
  <si>
    <t>Effects of exchange rate changes</t>
  </si>
  <si>
    <t>The figures have not been audited</t>
  </si>
  <si>
    <t>Net cash flows generated from operating activities</t>
  </si>
  <si>
    <t>Net cash flows generated from investing activities</t>
  </si>
  <si>
    <t>Net cash flows used in financing activities</t>
  </si>
  <si>
    <t>Cash and cash equivalents at  beginning of financial period</t>
  </si>
  <si>
    <t>Cash and cash equivalents at end of financial period</t>
  </si>
  <si>
    <t xml:space="preserve">As at </t>
  </si>
  <si>
    <t>31 Dec 2004</t>
  </si>
  <si>
    <t>Net profit/(loss) for the year</t>
  </si>
  <si>
    <t>Balance at end of the year</t>
  </si>
  <si>
    <t>The Condensed Consolidated Balance Sheet should be read in conjunction with the Annual Financial</t>
  </si>
  <si>
    <t>to the interim financial statements</t>
  </si>
  <si>
    <t>The Condensed Consolidated Statement of Changes in Equity should be read in conjunction with the</t>
  </si>
  <si>
    <t>notes attached to the interim financial statements</t>
  </si>
  <si>
    <t xml:space="preserve">The cash and cash equivalents at the end of the financial period comprised the following balance sheets </t>
  </si>
  <si>
    <t>components:</t>
  </si>
  <si>
    <t>Other investments</t>
  </si>
  <si>
    <t>Property development costs</t>
  </si>
  <si>
    <t>Tax payable</t>
  </si>
  <si>
    <t>Deferred tax liabilities</t>
  </si>
  <si>
    <t>Report for the year ended 31 December 2004 and the accompanying explanatory notes attached</t>
  </si>
  <si>
    <t xml:space="preserve">Report for the year ended 31 December 2004 and the accompanying explanatory notes attached to the </t>
  </si>
  <si>
    <t>Annual Financial Report for the year ended 31 December 2004 and the accompanying explanatory</t>
  </si>
  <si>
    <t xml:space="preserve">Financial Report for the year ended 31 December 2004 and the accompanying explanatory notes </t>
  </si>
  <si>
    <t>Other operating Income</t>
  </si>
  <si>
    <t>For the quarter ended 30 September 2005</t>
  </si>
  <si>
    <t>AS AT 30 SEPTEMBER 2005</t>
  </si>
  <si>
    <t>For the period ended 30 September 2005</t>
  </si>
  <si>
    <t>9 months ended 30 September 2005</t>
  </si>
  <si>
    <t>9 months ended 30 September 2004</t>
  </si>
  <si>
    <t>30 Sep 2005</t>
  </si>
  <si>
    <t xml:space="preserve">9 months ended </t>
  </si>
  <si>
    <t>30 Sep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</si>
</sst>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General_)"/>
    <numFmt numFmtId="167" formatCode="#,###,"/>
    <numFmt numFmtId="168" formatCode="_(* #,##0.000_);_(* \(#,##0.000\);_(* &quot;-&quot;??_);_(@_)"/>
    <numFmt numFmtId="169" formatCode="_(* #,##0.0000_);_(* \(#,##0.000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u val="single"/>
      <sz val="10.2"/>
      <color indexed="36"/>
      <name val="Times New Roman"/>
      <family val="1"/>
    </font>
    <font>
      <u val="single"/>
      <sz val="10.2"/>
      <color indexed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 quotePrefix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38" fontId="9" fillId="0" borderId="0" xfId="0" applyNumberFormat="1" applyFont="1" applyFill="1" applyAlignment="1">
      <alignment/>
    </xf>
    <xf numFmtId="38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38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5" fontId="12" fillId="0" borderId="0" xfId="0" applyNumberFormat="1" applyFont="1" applyFill="1" applyAlignment="1" quotePrefix="1">
      <alignment horizontal="center"/>
    </xf>
    <xf numFmtId="0" fontId="8" fillId="0" borderId="0" xfId="0" applyFont="1" applyFill="1" applyAlignment="1">
      <alignment horizontal="left"/>
    </xf>
    <xf numFmtId="164" fontId="9" fillId="0" borderId="0" xfId="15" applyNumberFormat="1" applyFont="1" applyFill="1" applyAlignment="1">
      <alignment horizontal="center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164" fontId="9" fillId="0" borderId="3" xfId="15" applyNumberFormat="1" applyFont="1" applyFill="1" applyBorder="1" applyAlignment="1">
      <alignment horizontal="center"/>
    </xf>
    <xf numFmtId="164" fontId="9" fillId="0" borderId="0" xfId="15" applyNumberFormat="1" applyFont="1" applyFill="1" applyBorder="1" applyAlignment="1">
      <alignment horizontal="center"/>
    </xf>
    <xf numFmtId="164" fontId="9" fillId="0" borderId="2" xfId="15" applyNumberFormat="1" applyFont="1" applyFill="1" applyBorder="1" applyAlignment="1">
      <alignment horizontal="center"/>
    </xf>
    <xf numFmtId="38" fontId="9" fillId="0" borderId="0" xfId="15" applyNumberFormat="1" applyFont="1" applyFill="1" applyBorder="1" applyAlignment="1">
      <alignment/>
    </xf>
    <xf numFmtId="164" fontId="9" fillId="0" borderId="4" xfId="15" applyNumberFormat="1" applyFont="1" applyFill="1" applyBorder="1" applyAlignment="1">
      <alignment horizontal="center"/>
    </xf>
    <xf numFmtId="38" fontId="9" fillId="0" borderId="0" xfId="15" applyNumberFormat="1" applyFont="1" applyFill="1" applyAlignment="1">
      <alignment horizontal="center"/>
    </xf>
    <xf numFmtId="40" fontId="9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indent="1"/>
    </xf>
    <xf numFmtId="41" fontId="9" fillId="0" borderId="0" xfId="0" applyNumberFormat="1" applyFont="1" applyFill="1" applyAlignment="1">
      <alignment/>
    </xf>
    <xf numFmtId="41" fontId="9" fillId="0" borderId="2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14" fontId="8" fillId="0" borderId="0" xfId="0" applyNumberFormat="1" applyFont="1" applyFill="1" applyAlignment="1">
      <alignment horizontal="center"/>
    </xf>
    <xf numFmtId="41" fontId="14" fillId="0" borderId="0" xfId="15" applyNumberFormat="1" applyFont="1" applyFill="1" applyAlignment="1">
      <alignment/>
    </xf>
    <xf numFmtId="41" fontId="9" fillId="0" borderId="0" xfId="15" applyNumberFormat="1" applyFont="1" applyFill="1" applyAlignment="1">
      <alignment/>
    </xf>
    <xf numFmtId="41" fontId="14" fillId="0" borderId="2" xfId="15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1" fontId="9" fillId="0" borderId="4" xfId="0" applyNumberFormat="1" applyFont="1" applyFill="1" applyBorder="1" applyAlignment="1">
      <alignment/>
    </xf>
    <xf numFmtId="41" fontId="14" fillId="0" borderId="0" xfId="15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15" fontId="15" fillId="0" borderId="0" xfId="0" applyNumberFormat="1" applyFont="1" applyFill="1" applyAlignment="1" quotePrefix="1">
      <alignment horizontal="center" wrapText="1"/>
    </xf>
    <xf numFmtId="38" fontId="9" fillId="0" borderId="0" xfId="0" applyNumberFormat="1" applyFont="1" applyFill="1" applyAlignment="1">
      <alignment horizontal="right"/>
    </xf>
    <xf numFmtId="164" fontId="9" fillId="0" borderId="1" xfId="15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 quotePrefix="1">
      <alignment horizontal="left"/>
    </xf>
    <xf numFmtId="0" fontId="9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5" fontId="8" fillId="0" borderId="0" xfId="0" applyNumberFormat="1" applyFont="1" applyFill="1" applyAlignment="1">
      <alignment horizontal="left"/>
    </xf>
    <xf numFmtId="15" fontId="8" fillId="0" borderId="0" xfId="0" applyNumberFormat="1" applyFont="1" applyFill="1" applyAlignment="1" quotePrefix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165" fontId="9" fillId="0" borderId="0" xfId="0" applyNumberFormat="1" applyFont="1" applyFill="1" applyBorder="1" applyAlignment="1" quotePrefix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4"/>
  <sheetViews>
    <sheetView tabSelected="1" zoomScale="90" zoomScaleNormal="90" zoomScaleSheetLayoutView="75" workbookViewId="0" topLeftCell="A36">
      <selection activeCell="K46" sqref="K46"/>
    </sheetView>
  </sheetViews>
  <sheetFormatPr defaultColWidth="9.140625" defaultRowHeight="12.75"/>
  <cols>
    <col min="1" max="1" width="1.8515625" style="26" customWidth="1"/>
    <col min="2" max="2" width="13.140625" style="2" customWidth="1"/>
    <col min="3" max="4" width="9.140625" style="2" customWidth="1"/>
    <col min="5" max="5" width="1.7109375" style="2" customWidth="1"/>
    <col min="6" max="6" width="13.7109375" style="2" customWidth="1"/>
    <col min="7" max="8" width="1.7109375" style="2" customWidth="1"/>
    <col min="9" max="9" width="13.7109375" style="2" customWidth="1"/>
    <col min="10" max="10" width="1.7109375" style="2" customWidth="1"/>
    <col min="11" max="11" width="13.7109375" style="2" customWidth="1"/>
    <col min="12" max="13" width="1.7109375" style="2" customWidth="1"/>
    <col min="14" max="14" width="13.7109375" style="2" customWidth="1"/>
    <col min="15" max="15" width="2.00390625" style="2" customWidth="1"/>
    <col min="16" max="16384" width="9.140625" style="2" customWidth="1"/>
  </cols>
  <sheetData>
    <row r="1" spans="1:14" ht="15">
      <c r="A1" s="1" t="s">
        <v>0</v>
      </c>
      <c r="N1" s="3"/>
    </row>
    <row r="2" ht="15">
      <c r="A2" s="1"/>
    </row>
    <row r="3" spans="1:12" ht="15">
      <c r="A3" s="1"/>
      <c r="K3" s="65"/>
      <c r="L3" s="66"/>
    </row>
    <row r="4" ht="15">
      <c r="A4" s="4" t="s">
        <v>1</v>
      </c>
    </row>
    <row r="5" ht="15">
      <c r="A5" s="37" t="s">
        <v>111</v>
      </c>
    </row>
    <row r="6" ht="15">
      <c r="A6" s="1"/>
    </row>
    <row r="7" spans="1:16" ht="15">
      <c r="A7" s="1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s="6"/>
      <c r="B8" s="5"/>
      <c r="C8" s="5"/>
      <c r="D8" s="5"/>
      <c r="E8" s="5"/>
      <c r="F8" s="69" t="s">
        <v>3</v>
      </c>
      <c r="G8" s="69"/>
      <c r="H8" s="69"/>
      <c r="I8" s="69"/>
      <c r="J8" s="7"/>
      <c r="K8" s="69" t="s">
        <v>4</v>
      </c>
      <c r="L8" s="69"/>
      <c r="M8" s="69"/>
      <c r="N8" s="69"/>
      <c r="O8" s="5"/>
      <c r="P8" s="5"/>
    </row>
    <row r="9" spans="1:16" ht="15">
      <c r="A9" s="6"/>
      <c r="B9" s="5"/>
      <c r="C9" s="5"/>
      <c r="D9" s="5"/>
      <c r="E9" s="5"/>
      <c r="F9" s="8" t="s">
        <v>5</v>
      </c>
      <c r="G9" s="8"/>
      <c r="H9" s="8"/>
      <c r="I9" s="8" t="s">
        <v>6</v>
      </c>
      <c r="J9" s="9"/>
      <c r="K9" s="8" t="s">
        <v>7</v>
      </c>
      <c r="L9" s="8"/>
      <c r="M9" s="8"/>
      <c r="N9" s="8" t="s">
        <v>8</v>
      </c>
      <c r="O9" s="5"/>
      <c r="P9" s="5"/>
    </row>
    <row r="10" spans="1:16" ht="15">
      <c r="A10" s="6"/>
      <c r="B10" s="5"/>
      <c r="C10" s="5"/>
      <c r="D10" s="5"/>
      <c r="E10" s="5"/>
      <c r="F10" s="8" t="s">
        <v>9</v>
      </c>
      <c r="G10" s="8"/>
      <c r="H10" s="8"/>
      <c r="I10" s="8" t="s">
        <v>10</v>
      </c>
      <c r="J10" s="9"/>
      <c r="K10" s="8" t="s">
        <v>11</v>
      </c>
      <c r="L10" s="8"/>
      <c r="M10" s="8"/>
      <c r="N10" s="8" t="s">
        <v>12</v>
      </c>
      <c r="O10" s="5"/>
      <c r="P10" s="5"/>
    </row>
    <row r="11" spans="1:16" ht="15">
      <c r="A11" s="6"/>
      <c r="B11" s="5"/>
      <c r="C11" s="5"/>
      <c r="D11" s="5"/>
      <c r="E11" s="5"/>
      <c r="F11" s="8" t="s">
        <v>13</v>
      </c>
      <c r="G11" s="8"/>
      <c r="H11" s="8"/>
      <c r="I11" s="8" t="s">
        <v>14</v>
      </c>
      <c r="J11" s="9"/>
      <c r="K11" s="8" t="s">
        <v>15</v>
      </c>
      <c r="L11" s="8"/>
      <c r="M11" s="8"/>
      <c r="N11" s="8" t="s">
        <v>16</v>
      </c>
      <c r="O11" s="5"/>
      <c r="P11" s="5"/>
    </row>
    <row r="12" spans="1:16" ht="15">
      <c r="A12" s="6"/>
      <c r="B12" s="5"/>
      <c r="C12" s="5"/>
      <c r="D12" s="5"/>
      <c r="E12" s="5"/>
      <c r="F12" s="10">
        <v>38625</v>
      </c>
      <c r="G12" s="10"/>
      <c r="H12" s="10"/>
      <c r="I12" s="10">
        <v>38260</v>
      </c>
      <c r="J12" s="9"/>
      <c r="K12" s="10">
        <v>38625</v>
      </c>
      <c r="L12" s="10"/>
      <c r="M12" s="10"/>
      <c r="N12" s="10">
        <v>38260</v>
      </c>
      <c r="O12" s="5"/>
      <c r="P12" s="5"/>
    </row>
    <row r="13" spans="1:17" ht="15">
      <c r="A13" s="6"/>
      <c r="B13" s="5"/>
      <c r="C13" s="5"/>
      <c r="D13" s="5"/>
      <c r="E13" s="5"/>
      <c r="F13" s="8" t="s">
        <v>17</v>
      </c>
      <c r="G13" s="8"/>
      <c r="H13" s="8"/>
      <c r="I13" s="8" t="s">
        <v>17</v>
      </c>
      <c r="J13" s="9"/>
      <c r="K13" s="8" t="s">
        <v>17</v>
      </c>
      <c r="L13" s="8"/>
      <c r="M13" s="8"/>
      <c r="N13" s="8" t="s">
        <v>17</v>
      </c>
      <c r="O13" s="5"/>
      <c r="P13" s="5"/>
      <c r="Q13" s="5"/>
    </row>
    <row r="14" spans="1:17" ht="15">
      <c r="A14" s="6"/>
      <c r="B14" s="5"/>
      <c r="C14" s="5"/>
      <c r="D14" s="5"/>
      <c r="E14" s="5"/>
      <c r="F14" s="11"/>
      <c r="G14" s="11"/>
      <c r="H14" s="11"/>
      <c r="I14" s="11"/>
      <c r="J14" s="12"/>
      <c r="K14" s="11"/>
      <c r="L14" s="11"/>
      <c r="M14" s="11"/>
      <c r="N14" s="11"/>
      <c r="O14" s="5"/>
      <c r="P14" s="5"/>
      <c r="Q14" s="5"/>
    </row>
    <row r="15" spans="1:17" ht="10.5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13"/>
      <c r="B16" s="5" t="s">
        <v>18</v>
      </c>
      <c r="C16" s="5"/>
      <c r="D16" s="5"/>
      <c r="E16" s="14"/>
      <c r="F16" s="15">
        <v>42552</v>
      </c>
      <c r="G16" s="15"/>
      <c r="H16" s="15"/>
      <c r="I16" s="15">
        <v>40410</v>
      </c>
      <c r="J16" s="15"/>
      <c r="K16" s="15">
        <v>113290</v>
      </c>
      <c r="L16" s="15"/>
      <c r="M16" s="15"/>
      <c r="N16" s="15">
        <v>113569</v>
      </c>
      <c r="O16" s="14"/>
      <c r="P16" s="5"/>
      <c r="Q16" s="14"/>
    </row>
    <row r="17" spans="1:17" ht="15">
      <c r="A17" s="13"/>
      <c r="B17" s="5" t="s">
        <v>19</v>
      </c>
      <c r="C17" s="5"/>
      <c r="D17" s="5"/>
      <c r="E17" s="14"/>
      <c r="F17" s="15">
        <v>-29043</v>
      </c>
      <c r="G17" s="15"/>
      <c r="H17" s="15"/>
      <c r="I17" s="15">
        <v>-38090</v>
      </c>
      <c r="J17" s="15"/>
      <c r="K17" s="15">
        <v>-77906</v>
      </c>
      <c r="L17" s="15"/>
      <c r="M17" s="15"/>
      <c r="N17" s="15">
        <v>-97321</v>
      </c>
      <c r="O17" s="14"/>
      <c r="P17" s="5"/>
      <c r="Q17" s="14"/>
    </row>
    <row r="18" spans="1:17" ht="15">
      <c r="A18" s="13"/>
      <c r="B18" s="5"/>
      <c r="C18" s="5"/>
      <c r="D18" s="5"/>
      <c r="E18" s="14"/>
      <c r="F18" s="16"/>
      <c r="G18" s="15"/>
      <c r="H18" s="15"/>
      <c r="I18" s="16"/>
      <c r="J18" s="15"/>
      <c r="K18" s="16"/>
      <c r="L18" s="15"/>
      <c r="M18" s="15"/>
      <c r="N18" s="16"/>
      <c r="O18" s="14"/>
      <c r="P18" s="5"/>
      <c r="Q18" s="5"/>
    </row>
    <row r="19" spans="1:17" ht="15">
      <c r="A19" s="13"/>
      <c r="B19" s="5" t="s">
        <v>20</v>
      </c>
      <c r="C19" s="5"/>
      <c r="D19" s="5"/>
      <c r="E19" s="14"/>
      <c r="F19" s="15">
        <f>SUM(F16:F18)</f>
        <v>13509</v>
      </c>
      <c r="G19" s="15"/>
      <c r="H19" s="15"/>
      <c r="I19" s="15">
        <f>SUM(I16:I18)</f>
        <v>2320</v>
      </c>
      <c r="J19" s="15"/>
      <c r="K19" s="15">
        <f>SUM(K16:K18)</f>
        <v>35384</v>
      </c>
      <c r="L19" s="15"/>
      <c r="M19" s="15"/>
      <c r="N19" s="15">
        <f>SUM(N16:N18)</f>
        <v>16248</v>
      </c>
      <c r="O19" s="15"/>
      <c r="P19" s="15"/>
      <c r="Q19" s="14"/>
    </row>
    <row r="20" spans="1:17" ht="15">
      <c r="A20" s="13"/>
      <c r="B20" s="5"/>
      <c r="C20" s="5"/>
      <c r="D20" s="5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4"/>
      <c r="P20" s="5"/>
      <c r="Q20" s="5"/>
    </row>
    <row r="21" spans="1:17" ht="15">
      <c r="A21" s="13"/>
      <c r="B21" s="17" t="s">
        <v>110</v>
      </c>
      <c r="C21" s="5"/>
      <c r="D21" s="5"/>
      <c r="E21" s="14"/>
      <c r="F21" s="15">
        <v>1882</v>
      </c>
      <c r="G21" s="15"/>
      <c r="H21" s="15"/>
      <c r="I21" s="15">
        <v>810</v>
      </c>
      <c r="J21" s="15"/>
      <c r="K21" s="15">
        <v>10211</v>
      </c>
      <c r="L21" s="15"/>
      <c r="M21" s="15"/>
      <c r="N21" s="15">
        <v>2913</v>
      </c>
      <c r="O21" s="14"/>
      <c r="P21" s="5"/>
      <c r="Q21" s="14"/>
    </row>
    <row r="22" spans="1:17" ht="15">
      <c r="A22" s="13"/>
      <c r="B22" s="5" t="s">
        <v>21</v>
      </c>
      <c r="C22" s="5"/>
      <c r="D22" s="5"/>
      <c r="E22" s="14"/>
      <c r="F22" s="15">
        <v>-10102</v>
      </c>
      <c r="G22" s="15"/>
      <c r="H22" s="15"/>
      <c r="I22" s="15">
        <v>-11964</v>
      </c>
      <c r="J22" s="15"/>
      <c r="K22" s="15">
        <v>-31115</v>
      </c>
      <c r="L22" s="15"/>
      <c r="M22" s="15"/>
      <c r="N22" s="15">
        <v>-29613</v>
      </c>
      <c r="O22" s="14"/>
      <c r="P22" s="5"/>
      <c r="Q22" s="14"/>
    </row>
    <row r="23" spans="1:17" ht="14.25" customHeight="1">
      <c r="A23" s="13"/>
      <c r="B23" s="17" t="s">
        <v>22</v>
      </c>
      <c r="C23" s="5"/>
      <c r="D23" s="5"/>
      <c r="E23" s="14"/>
      <c r="F23" s="15">
        <v>-2456</v>
      </c>
      <c r="G23" s="15"/>
      <c r="H23" s="15"/>
      <c r="I23" s="15">
        <v>-2204</v>
      </c>
      <c r="J23" s="15"/>
      <c r="K23" s="15">
        <v>-7465</v>
      </c>
      <c r="L23" s="15"/>
      <c r="M23" s="15"/>
      <c r="N23" s="15">
        <v>-7188</v>
      </c>
      <c r="O23" s="14"/>
      <c r="P23" s="5"/>
      <c r="Q23" s="14"/>
    </row>
    <row r="24" spans="1:17" ht="12.75" customHeight="1">
      <c r="A24" s="13"/>
      <c r="B24" s="17"/>
      <c r="C24" s="5"/>
      <c r="D24" s="5"/>
      <c r="E24" s="14"/>
      <c r="F24" s="16"/>
      <c r="G24" s="15"/>
      <c r="H24" s="15"/>
      <c r="I24" s="16"/>
      <c r="J24" s="15"/>
      <c r="K24" s="16"/>
      <c r="L24" s="15"/>
      <c r="M24" s="15"/>
      <c r="N24" s="16"/>
      <c r="O24" s="14"/>
      <c r="P24" s="5"/>
      <c r="Q24" s="5"/>
    </row>
    <row r="25" spans="1:17" ht="15">
      <c r="A25" s="13"/>
      <c r="B25" s="18" t="s">
        <v>23</v>
      </c>
      <c r="C25" s="5"/>
      <c r="D25" s="5"/>
      <c r="E25" s="14"/>
      <c r="F25" s="15">
        <f>SUM(F19:F23)</f>
        <v>2833</v>
      </c>
      <c r="G25" s="15"/>
      <c r="H25" s="15"/>
      <c r="I25" s="15">
        <f>SUM(I19:I23)</f>
        <v>-11038</v>
      </c>
      <c r="J25" s="15"/>
      <c r="K25" s="15">
        <f>SUM(K19:K23)</f>
        <v>7015</v>
      </c>
      <c r="L25" s="15"/>
      <c r="M25" s="15"/>
      <c r="N25" s="15">
        <f>SUM(N19:N23)</f>
        <v>-17640</v>
      </c>
      <c r="O25" s="15"/>
      <c r="P25" s="15"/>
      <c r="Q25" s="14"/>
    </row>
    <row r="26" spans="1:17" ht="15">
      <c r="A26" s="13"/>
      <c r="B26" s="18"/>
      <c r="C26" s="5"/>
      <c r="D26" s="5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4"/>
      <c r="P26" s="5"/>
      <c r="Q26" s="5"/>
    </row>
    <row r="27" spans="1:17" ht="15">
      <c r="A27" s="13"/>
      <c r="B27" s="18" t="s">
        <v>24</v>
      </c>
      <c r="C27" s="5"/>
      <c r="D27" s="5"/>
      <c r="E27" s="14"/>
      <c r="F27" s="15">
        <v>-1982</v>
      </c>
      <c r="G27" s="15"/>
      <c r="H27" s="15"/>
      <c r="I27" s="15">
        <v>-907</v>
      </c>
      <c r="J27" s="15"/>
      <c r="K27" s="15">
        <v>-3751</v>
      </c>
      <c r="L27" s="15"/>
      <c r="M27" s="15"/>
      <c r="N27" s="15">
        <v>-3170</v>
      </c>
      <c r="O27" s="14"/>
      <c r="P27" s="5"/>
      <c r="Q27" s="14"/>
    </row>
    <row r="28" spans="1:17" ht="15">
      <c r="A28" s="13"/>
      <c r="B28" s="18" t="s">
        <v>25</v>
      </c>
      <c r="C28" s="5"/>
      <c r="D28" s="5"/>
      <c r="E28" s="14"/>
      <c r="F28" s="15">
        <v>370</v>
      </c>
      <c r="G28" s="15"/>
      <c r="H28" s="15"/>
      <c r="I28" s="15">
        <v>253</v>
      </c>
      <c r="J28" s="15"/>
      <c r="K28" s="15">
        <v>1036</v>
      </c>
      <c r="L28" s="15"/>
      <c r="M28" s="15"/>
      <c r="N28" s="15">
        <v>933</v>
      </c>
      <c r="O28" s="14"/>
      <c r="P28" s="5"/>
      <c r="Q28" s="14"/>
    </row>
    <row r="29" spans="1:17" ht="15">
      <c r="A29" s="13"/>
      <c r="B29" s="5" t="s">
        <v>26</v>
      </c>
      <c r="C29" s="5"/>
      <c r="D29" s="5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4"/>
      <c r="P29" s="5"/>
      <c r="Q29" s="14"/>
    </row>
    <row r="30" spans="1:17" ht="15">
      <c r="A30" s="6"/>
      <c r="B30" s="5" t="s">
        <v>78</v>
      </c>
      <c r="C30" s="5"/>
      <c r="D30" s="5"/>
      <c r="E30" s="14"/>
      <c r="F30" s="19">
        <v>-412</v>
      </c>
      <c r="G30" s="20"/>
      <c r="H30" s="20"/>
      <c r="I30" s="19">
        <v>-333</v>
      </c>
      <c r="J30" s="20"/>
      <c r="K30" s="19">
        <v>-952</v>
      </c>
      <c r="L30" s="15"/>
      <c r="M30" s="15"/>
      <c r="N30" s="19">
        <v>-1058</v>
      </c>
      <c r="O30" s="14"/>
      <c r="P30" s="5"/>
      <c r="Q30" s="14"/>
    </row>
    <row r="31" spans="1:17" ht="15">
      <c r="A31" s="6"/>
      <c r="B31" s="18"/>
      <c r="C31" s="5"/>
      <c r="D31" s="5"/>
      <c r="E31" s="14"/>
      <c r="F31" s="20"/>
      <c r="G31" s="20"/>
      <c r="H31" s="20"/>
      <c r="I31" s="20"/>
      <c r="J31" s="20"/>
      <c r="K31" s="20"/>
      <c r="L31" s="15"/>
      <c r="M31" s="15"/>
      <c r="N31" s="20"/>
      <c r="O31" s="14"/>
      <c r="P31" s="5"/>
      <c r="Q31" s="5"/>
    </row>
    <row r="32" spans="1:17" ht="15">
      <c r="A32" s="13"/>
      <c r="B32" s="17" t="s">
        <v>27</v>
      </c>
      <c r="C32" s="5"/>
      <c r="D32" s="5"/>
      <c r="E32" s="14"/>
      <c r="F32" s="15">
        <f>SUM(F25:F30)</f>
        <v>809</v>
      </c>
      <c r="G32" s="15"/>
      <c r="H32" s="15"/>
      <c r="I32" s="15">
        <f>SUM(I25:I30)</f>
        <v>-12025</v>
      </c>
      <c r="J32" s="15"/>
      <c r="K32" s="15">
        <f>SUM(K25:K30)</f>
        <v>3348</v>
      </c>
      <c r="L32" s="15"/>
      <c r="M32" s="15"/>
      <c r="N32" s="15">
        <f>SUM(N25:N30)</f>
        <v>-20935</v>
      </c>
      <c r="O32" s="15"/>
      <c r="P32" s="15"/>
      <c r="Q32" s="14"/>
    </row>
    <row r="33" spans="1:17" ht="15">
      <c r="A33" s="13"/>
      <c r="B33" s="17"/>
      <c r="C33" s="5"/>
      <c r="D33" s="5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4"/>
      <c r="P33" s="5"/>
      <c r="Q33" s="5"/>
    </row>
    <row r="34" spans="1:17" ht="15">
      <c r="A34" s="13"/>
      <c r="B34" s="5" t="s">
        <v>28</v>
      </c>
      <c r="C34" s="5"/>
      <c r="D34" s="5"/>
      <c r="E34" s="14"/>
      <c r="F34" s="15">
        <v>-1071</v>
      </c>
      <c r="G34" s="15"/>
      <c r="H34" s="15"/>
      <c r="I34" s="15">
        <v>-306</v>
      </c>
      <c r="J34" s="15"/>
      <c r="K34" s="15">
        <v>-2165</v>
      </c>
      <c r="L34" s="15"/>
      <c r="M34" s="15"/>
      <c r="N34" s="15">
        <v>-554</v>
      </c>
      <c r="O34" s="14"/>
      <c r="P34" s="5"/>
      <c r="Q34" s="14"/>
    </row>
    <row r="35" spans="1:17" ht="15">
      <c r="A35" s="13"/>
      <c r="B35" s="5"/>
      <c r="C35" s="5"/>
      <c r="D35" s="5"/>
      <c r="E35" s="14"/>
      <c r="F35" s="16"/>
      <c r="G35" s="15"/>
      <c r="H35" s="15"/>
      <c r="I35" s="16"/>
      <c r="J35" s="15"/>
      <c r="K35" s="16"/>
      <c r="L35" s="15"/>
      <c r="M35" s="15"/>
      <c r="N35" s="16"/>
      <c r="O35" s="14"/>
      <c r="P35" s="5"/>
      <c r="Q35" s="5"/>
    </row>
    <row r="36" spans="1:17" ht="15">
      <c r="A36" s="13"/>
      <c r="B36" s="17" t="s">
        <v>29</v>
      </c>
      <c r="C36" s="5"/>
      <c r="D36" s="5"/>
      <c r="E36" s="14"/>
      <c r="F36" s="15">
        <f>SUM(F32:F34)</f>
        <v>-262</v>
      </c>
      <c r="G36" s="15"/>
      <c r="H36" s="15"/>
      <c r="I36" s="15">
        <f>SUM(I32:I34)</f>
        <v>-12331</v>
      </c>
      <c r="J36" s="15"/>
      <c r="K36" s="15">
        <f>SUM(K32:K34)</f>
        <v>1183</v>
      </c>
      <c r="L36" s="15"/>
      <c r="M36" s="15"/>
      <c r="N36" s="15">
        <f>SUM(N32:N34)</f>
        <v>-21489</v>
      </c>
      <c r="O36" s="15"/>
      <c r="P36" s="15"/>
      <c r="Q36" s="14"/>
    </row>
    <row r="37" spans="1:17" ht="15">
      <c r="A37" s="13"/>
      <c r="B37" s="17"/>
      <c r="C37" s="5"/>
      <c r="D37" s="5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4"/>
      <c r="P37" s="5"/>
      <c r="Q37" s="5"/>
    </row>
    <row r="38" spans="1:17" ht="15">
      <c r="A38" s="13"/>
      <c r="B38" s="5" t="s">
        <v>30</v>
      </c>
      <c r="C38" s="5"/>
      <c r="D38" s="5"/>
      <c r="E38" s="14"/>
      <c r="F38" s="15">
        <v>-588</v>
      </c>
      <c r="G38" s="15"/>
      <c r="H38" s="15"/>
      <c r="I38" s="15">
        <v>1779</v>
      </c>
      <c r="J38" s="15"/>
      <c r="K38" s="15">
        <v>-963</v>
      </c>
      <c r="L38" s="15"/>
      <c r="M38" s="15"/>
      <c r="N38" s="15">
        <v>1946</v>
      </c>
      <c r="O38" s="14"/>
      <c r="P38" s="5"/>
      <c r="Q38" s="14"/>
    </row>
    <row r="39" spans="1:17" ht="15">
      <c r="A39" s="13"/>
      <c r="B39" s="5"/>
      <c r="C39" s="5"/>
      <c r="D39" s="5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4"/>
      <c r="P39" s="5"/>
      <c r="Q39" s="5"/>
    </row>
    <row r="40" spans="1:17" ht="19.5" customHeight="1" thickBot="1">
      <c r="A40" s="6"/>
      <c r="B40" s="17" t="s">
        <v>31</v>
      </c>
      <c r="C40" s="5"/>
      <c r="D40" s="5"/>
      <c r="E40" s="14"/>
      <c r="F40" s="21">
        <f>SUM(F36:F38)</f>
        <v>-850</v>
      </c>
      <c r="G40" s="22"/>
      <c r="H40" s="22"/>
      <c r="I40" s="21">
        <f>SUM(I36:I38)</f>
        <v>-10552</v>
      </c>
      <c r="J40" s="23"/>
      <c r="K40" s="21">
        <f>SUM(K36:K38)</f>
        <v>220</v>
      </c>
      <c r="L40" s="22"/>
      <c r="M40" s="22"/>
      <c r="N40" s="21">
        <f>SUM(N36:N38)</f>
        <v>-19543</v>
      </c>
      <c r="O40" s="23"/>
      <c r="P40" s="23"/>
      <c r="Q40" s="14"/>
    </row>
    <row r="41" spans="1:17" ht="15.75" thickTop="1">
      <c r="A41" s="6"/>
      <c r="B41" s="17"/>
      <c r="C41" s="5"/>
      <c r="D41" s="5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4"/>
      <c r="P41" s="5"/>
      <c r="Q41" s="5"/>
    </row>
    <row r="42" spans="1:17" ht="15">
      <c r="A42" s="6"/>
      <c r="B42" s="17"/>
      <c r="C42" s="5"/>
      <c r="D42" s="5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4"/>
      <c r="P42" s="5"/>
      <c r="Q42" s="5"/>
    </row>
    <row r="43" spans="1:16" ht="15">
      <c r="A43" s="13"/>
      <c r="B43" s="17" t="s">
        <v>32</v>
      </c>
      <c r="C43" s="5"/>
      <c r="D43" s="5"/>
      <c r="E43" s="5"/>
      <c r="F43" s="57">
        <v>-0.8</v>
      </c>
      <c r="G43" s="57"/>
      <c r="H43" s="57"/>
      <c r="I43" s="57">
        <v>-10.7</v>
      </c>
      <c r="J43" s="57"/>
      <c r="K43" s="74">
        <v>0.2</v>
      </c>
      <c r="L43" s="15"/>
      <c r="M43" s="15"/>
      <c r="N43" s="57">
        <v>-19.7</v>
      </c>
      <c r="O43" s="5"/>
      <c r="P43" s="5"/>
    </row>
    <row r="44" spans="1:16" ht="9.75" customHeight="1">
      <c r="A44" s="13"/>
      <c r="B44" s="17"/>
      <c r="C44" s="5"/>
      <c r="D44" s="5"/>
      <c r="E44" s="5"/>
      <c r="F44" s="24"/>
      <c r="G44" s="25"/>
      <c r="H44" s="25"/>
      <c r="I44" s="24"/>
      <c r="J44" s="24"/>
      <c r="K44" s="24"/>
      <c r="L44" s="25"/>
      <c r="M44" s="25"/>
      <c r="N44" s="24"/>
      <c r="O44" s="25"/>
      <c r="P44" s="5"/>
    </row>
    <row r="45" spans="1:16" ht="15">
      <c r="A45" s="6"/>
      <c r="B45" s="5"/>
      <c r="C45" s="5"/>
      <c r="D45" s="5"/>
      <c r="E45" s="5"/>
      <c r="F45" s="24"/>
      <c r="G45" s="24"/>
      <c r="H45" s="24"/>
      <c r="I45" s="24"/>
      <c r="J45" s="24"/>
      <c r="K45" s="24"/>
      <c r="L45" s="24"/>
      <c r="M45" s="24"/>
      <c r="N45" s="24"/>
      <c r="O45" s="5"/>
      <c r="P45" s="5"/>
    </row>
    <row r="46" spans="1:16" ht="15">
      <c r="A46" s="6"/>
      <c r="B46" s="5"/>
      <c r="C46" s="5"/>
      <c r="D46" s="5"/>
      <c r="E46" s="5"/>
      <c r="F46" s="24"/>
      <c r="G46" s="24"/>
      <c r="H46" s="24"/>
      <c r="I46" s="24"/>
      <c r="J46" s="24"/>
      <c r="K46" s="24"/>
      <c r="L46" s="24"/>
      <c r="M46" s="24"/>
      <c r="N46" s="24"/>
      <c r="O46" s="5"/>
      <c r="P46" s="5"/>
    </row>
    <row r="47" spans="1:16" ht="15">
      <c r="A47" s="6"/>
      <c r="B47" s="5"/>
      <c r="C47" s="5"/>
      <c r="D47" s="5"/>
      <c r="E47" s="5"/>
      <c r="F47" s="24"/>
      <c r="G47" s="24"/>
      <c r="H47" s="24"/>
      <c r="I47" s="24"/>
      <c r="J47" s="24"/>
      <c r="K47" s="24"/>
      <c r="L47" s="24"/>
      <c r="M47" s="24"/>
      <c r="N47" s="24"/>
      <c r="O47" s="5"/>
      <c r="P47" s="5"/>
    </row>
    <row r="48" spans="2:16" ht="15">
      <c r="B48" s="67" t="s">
        <v>33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5"/>
      <c r="P48" s="5"/>
    </row>
    <row r="49" spans="2:16" ht="15">
      <c r="B49" s="67" t="s">
        <v>107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5"/>
      <c r="P49" s="5"/>
    </row>
    <row r="50" spans="2:16" ht="15">
      <c r="B50" s="68" t="s">
        <v>34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5"/>
      <c r="P50" s="5"/>
    </row>
    <row r="51" spans="1:16" ht="15">
      <c r="A51" s="6"/>
      <c r="B51" s="5"/>
      <c r="C51" s="5"/>
      <c r="D51" s="5"/>
      <c r="E51" s="5"/>
      <c r="F51" s="24"/>
      <c r="G51" s="24"/>
      <c r="H51" s="24"/>
      <c r="I51" s="24"/>
      <c r="J51" s="24"/>
      <c r="K51" s="24"/>
      <c r="L51" s="24"/>
      <c r="M51" s="24"/>
      <c r="N51" s="24"/>
      <c r="O51" s="5"/>
      <c r="P51" s="5"/>
    </row>
    <row r="52" spans="1:16" ht="15">
      <c r="A52" s="6"/>
      <c r="B52" s="5"/>
      <c r="C52" s="5"/>
      <c r="D52" s="5"/>
      <c r="E52" s="5"/>
      <c r="F52" s="24"/>
      <c r="G52" s="24"/>
      <c r="H52" s="24"/>
      <c r="I52" s="24"/>
      <c r="J52" s="24"/>
      <c r="K52" s="24"/>
      <c r="L52" s="24"/>
      <c r="M52" s="24"/>
      <c r="N52" s="24"/>
      <c r="O52" s="5"/>
      <c r="P52" s="5"/>
    </row>
    <row r="53" spans="1:16" ht="15">
      <c r="A53" s="6"/>
      <c r="B53" s="5"/>
      <c r="C53" s="5"/>
      <c r="D53" s="5"/>
      <c r="E53" s="5"/>
      <c r="F53" s="24"/>
      <c r="G53" s="24"/>
      <c r="H53" s="24"/>
      <c r="I53" s="24"/>
      <c r="J53" s="24"/>
      <c r="K53" s="24"/>
      <c r="L53" s="24"/>
      <c r="M53" s="24"/>
      <c r="N53" s="24"/>
      <c r="O53" s="5"/>
      <c r="P53" s="5"/>
    </row>
    <row r="54" spans="1:16" ht="15">
      <c r="A54" s="6"/>
      <c r="B54" s="5"/>
      <c r="C54" s="5"/>
      <c r="D54" s="5"/>
      <c r="E54" s="5"/>
      <c r="F54" s="24"/>
      <c r="G54" s="24"/>
      <c r="H54" s="24"/>
      <c r="I54" s="24"/>
      <c r="J54" s="24"/>
      <c r="K54" s="24"/>
      <c r="L54" s="24"/>
      <c r="M54" s="24"/>
      <c r="N54" s="24"/>
      <c r="O54" s="5"/>
      <c r="P54" s="5"/>
    </row>
    <row r="55" spans="1:16" ht="15">
      <c r="A55" s="6"/>
      <c r="B55" s="5"/>
      <c r="C55" s="5"/>
      <c r="D55" s="5"/>
      <c r="E55" s="5"/>
      <c r="F55" s="24"/>
      <c r="G55" s="24"/>
      <c r="H55" s="24"/>
      <c r="I55" s="24"/>
      <c r="J55" s="24"/>
      <c r="K55" s="24"/>
      <c r="L55" s="24"/>
      <c r="M55" s="24"/>
      <c r="N55" s="24"/>
      <c r="O55" s="5"/>
      <c r="P55" s="5"/>
    </row>
    <row r="56" spans="1:16" ht="15">
      <c r="A56" s="6"/>
      <c r="B56" s="5"/>
      <c r="C56" s="5"/>
      <c r="D56" s="5"/>
      <c r="E56" s="5"/>
      <c r="F56" s="24"/>
      <c r="G56" s="24"/>
      <c r="H56" s="24"/>
      <c r="I56" s="24"/>
      <c r="J56" s="24"/>
      <c r="K56" s="24"/>
      <c r="L56" s="24"/>
      <c r="M56" s="24"/>
      <c r="N56" s="24"/>
      <c r="O56" s="5"/>
      <c r="P56" s="5"/>
    </row>
    <row r="57" spans="1:16" ht="15">
      <c r="A57" s="6"/>
      <c r="B57" s="5"/>
      <c r="C57" s="5"/>
      <c r="D57" s="5"/>
      <c r="E57" s="5"/>
      <c r="F57" s="24"/>
      <c r="G57" s="24"/>
      <c r="H57" s="24"/>
      <c r="I57" s="24"/>
      <c r="J57" s="24"/>
      <c r="K57" s="24"/>
      <c r="L57" s="24"/>
      <c r="M57" s="24"/>
      <c r="N57" s="24"/>
      <c r="O57" s="5"/>
      <c r="P57" s="5"/>
    </row>
    <row r="58" spans="1:16" ht="15">
      <c r="A58" s="6"/>
      <c r="B58" s="5"/>
      <c r="C58" s="5"/>
      <c r="D58" s="5"/>
      <c r="E58" s="5"/>
      <c r="F58" s="24"/>
      <c r="G58" s="24"/>
      <c r="H58" s="24"/>
      <c r="I58" s="24"/>
      <c r="J58" s="24"/>
      <c r="K58" s="24"/>
      <c r="L58" s="24"/>
      <c r="M58" s="24"/>
      <c r="N58" s="24"/>
      <c r="O58" s="5"/>
      <c r="P58" s="5"/>
    </row>
    <row r="59" spans="1:16" ht="15">
      <c r="A59" s="6"/>
      <c r="B59" s="5"/>
      <c r="C59" s="5"/>
      <c r="D59" s="5"/>
      <c r="E59" s="5"/>
      <c r="F59" s="24"/>
      <c r="G59" s="24"/>
      <c r="H59" s="24"/>
      <c r="I59" s="24"/>
      <c r="J59" s="24"/>
      <c r="K59" s="24"/>
      <c r="L59" s="24"/>
      <c r="M59" s="24"/>
      <c r="N59" s="24"/>
      <c r="O59" s="5"/>
      <c r="P59" s="5"/>
    </row>
    <row r="60" spans="6:14" ht="15">
      <c r="F60" s="27"/>
      <c r="G60" s="27"/>
      <c r="H60" s="27"/>
      <c r="I60" s="27"/>
      <c r="J60" s="27"/>
      <c r="K60" s="27"/>
      <c r="L60" s="27"/>
      <c r="M60" s="27"/>
      <c r="N60" s="27"/>
    </row>
    <row r="61" spans="6:14" ht="15">
      <c r="F61" s="27"/>
      <c r="G61" s="27"/>
      <c r="H61" s="27"/>
      <c r="I61" s="27"/>
      <c r="J61" s="27"/>
      <c r="K61" s="27"/>
      <c r="L61" s="27"/>
      <c r="M61" s="27"/>
      <c r="N61" s="27"/>
    </row>
    <row r="62" spans="6:14" ht="15">
      <c r="F62" s="27"/>
      <c r="G62" s="27"/>
      <c r="H62" s="27"/>
      <c r="I62" s="27"/>
      <c r="J62" s="27"/>
      <c r="K62" s="27"/>
      <c r="L62" s="27"/>
      <c r="M62" s="27"/>
      <c r="N62" s="27"/>
    </row>
    <row r="63" spans="6:14" ht="15">
      <c r="F63" s="27"/>
      <c r="G63" s="27"/>
      <c r="H63" s="27"/>
      <c r="I63" s="27"/>
      <c r="J63" s="27"/>
      <c r="K63" s="27"/>
      <c r="L63" s="27"/>
      <c r="M63" s="27"/>
      <c r="N63" s="27"/>
    </row>
    <row r="64" spans="6:14" ht="15">
      <c r="F64" s="27"/>
      <c r="G64" s="27"/>
      <c r="H64" s="27"/>
      <c r="I64" s="27"/>
      <c r="J64" s="27"/>
      <c r="K64" s="27"/>
      <c r="L64" s="27"/>
      <c r="M64" s="27"/>
      <c r="N64" s="27"/>
    </row>
    <row r="65" spans="6:14" ht="15">
      <c r="F65" s="27"/>
      <c r="G65" s="27"/>
      <c r="H65" s="27"/>
      <c r="I65" s="27"/>
      <c r="J65" s="27"/>
      <c r="K65" s="27"/>
      <c r="L65" s="27"/>
      <c r="M65" s="27"/>
      <c r="N65" s="27"/>
    </row>
    <row r="66" spans="6:14" ht="15">
      <c r="F66" s="27"/>
      <c r="G66" s="27"/>
      <c r="H66" s="27"/>
      <c r="I66" s="27"/>
      <c r="J66" s="27"/>
      <c r="K66" s="27"/>
      <c r="L66" s="27"/>
      <c r="M66" s="27"/>
      <c r="N66" s="27"/>
    </row>
    <row r="67" spans="6:14" ht="15">
      <c r="F67" s="27"/>
      <c r="G67" s="27"/>
      <c r="H67" s="27"/>
      <c r="I67" s="27"/>
      <c r="J67" s="27"/>
      <c r="K67" s="27"/>
      <c r="L67" s="27"/>
      <c r="M67" s="27"/>
      <c r="N67" s="27"/>
    </row>
    <row r="68" spans="6:14" ht="15">
      <c r="F68" s="27"/>
      <c r="G68" s="27"/>
      <c r="H68" s="27"/>
      <c r="I68" s="27"/>
      <c r="J68" s="27"/>
      <c r="K68" s="27"/>
      <c r="L68" s="27"/>
      <c r="M68" s="27"/>
      <c r="N68" s="27"/>
    </row>
    <row r="69" spans="6:14" ht="15">
      <c r="F69" s="27"/>
      <c r="G69" s="27"/>
      <c r="H69" s="27"/>
      <c r="I69" s="27"/>
      <c r="J69" s="27"/>
      <c r="K69" s="27"/>
      <c r="L69" s="27"/>
      <c r="M69" s="27"/>
      <c r="N69" s="27"/>
    </row>
    <row r="70" spans="6:14" ht="15">
      <c r="F70" s="27"/>
      <c r="G70" s="27"/>
      <c r="H70" s="27"/>
      <c r="I70" s="27"/>
      <c r="J70" s="27"/>
      <c r="K70" s="27"/>
      <c r="L70" s="27"/>
      <c r="M70" s="27"/>
      <c r="N70" s="27"/>
    </row>
    <row r="71" spans="6:14" ht="15">
      <c r="F71" s="27"/>
      <c r="G71" s="27"/>
      <c r="H71" s="27"/>
      <c r="I71" s="27"/>
      <c r="J71" s="27"/>
      <c r="K71" s="27"/>
      <c r="L71" s="27"/>
      <c r="M71" s="27"/>
      <c r="N71" s="27"/>
    </row>
    <row r="72" spans="6:14" ht="15">
      <c r="F72" s="27"/>
      <c r="G72" s="27"/>
      <c r="H72" s="27"/>
      <c r="I72" s="27"/>
      <c r="J72" s="27"/>
      <c r="K72" s="27"/>
      <c r="L72" s="27"/>
      <c r="M72" s="27"/>
      <c r="N72" s="27"/>
    </row>
    <row r="73" spans="6:14" ht="15">
      <c r="F73" s="27"/>
      <c r="G73" s="27"/>
      <c r="H73" s="27"/>
      <c r="I73" s="27"/>
      <c r="J73" s="27"/>
      <c r="K73" s="27"/>
      <c r="L73" s="27"/>
      <c r="M73" s="27"/>
      <c r="N73" s="27"/>
    </row>
    <row r="74" spans="6:14" ht="15">
      <c r="F74" s="27"/>
      <c r="G74" s="27"/>
      <c r="H74" s="27"/>
      <c r="I74" s="27"/>
      <c r="J74" s="27"/>
      <c r="K74" s="27"/>
      <c r="L74" s="27"/>
      <c r="M74" s="27"/>
      <c r="N74" s="27"/>
    </row>
    <row r="75" spans="6:14" ht="15">
      <c r="F75" s="27"/>
      <c r="G75" s="27"/>
      <c r="H75" s="27"/>
      <c r="I75" s="27"/>
      <c r="J75" s="27"/>
      <c r="K75" s="27"/>
      <c r="L75" s="27"/>
      <c r="M75" s="27"/>
      <c r="N75" s="27"/>
    </row>
    <row r="76" spans="6:14" ht="15">
      <c r="F76" s="27"/>
      <c r="G76" s="27"/>
      <c r="H76" s="27"/>
      <c r="I76" s="27"/>
      <c r="J76" s="27"/>
      <c r="K76" s="27"/>
      <c r="L76" s="27"/>
      <c r="M76" s="27"/>
      <c r="N76" s="27"/>
    </row>
    <row r="77" spans="6:14" ht="15">
      <c r="F77" s="27"/>
      <c r="G77" s="27"/>
      <c r="H77" s="27"/>
      <c r="I77" s="27"/>
      <c r="J77" s="27"/>
      <c r="K77" s="27"/>
      <c r="L77" s="27"/>
      <c r="M77" s="27"/>
      <c r="N77" s="27"/>
    </row>
    <row r="78" spans="6:14" ht="15">
      <c r="F78" s="27"/>
      <c r="G78" s="27"/>
      <c r="H78" s="27"/>
      <c r="I78" s="27"/>
      <c r="J78" s="27"/>
      <c r="K78" s="27"/>
      <c r="L78" s="27"/>
      <c r="M78" s="27"/>
      <c r="N78" s="27"/>
    </row>
    <row r="79" spans="6:14" ht="15">
      <c r="F79" s="27"/>
      <c r="G79" s="27"/>
      <c r="H79" s="27"/>
      <c r="I79" s="27"/>
      <c r="J79" s="27"/>
      <c r="K79" s="27"/>
      <c r="L79" s="27"/>
      <c r="M79" s="27"/>
      <c r="N79" s="27"/>
    </row>
    <row r="80" spans="6:14" ht="15">
      <c r="F80" s="27"/>
      <c r="G80" s="27"/>
      <c r="H80" s="27"/>
      <c r="I80" s="27"/>
      <c r="J80" s="27"/>
      <c r="K80" s="27"/>
      <c r="L80" s="27"/>
      <c r="M80" s="27"/>
      <c r="N80" s="27"/>
    </row>
    <row r="81" spans="6:14" ht="15">
      <c r="F81" s="27"/>
      <c r="G81" s="27"/>
      <c r="H81" s="27"/>
      <c r="I81" s="27"/>
      <c r="J81" s="27"/>
      <c r="K81" s="27"/>
      <c r="L81" s="27"/>
      <c r="M81" s="27"/>
      <c r="N81" s="27"/>
    </row>
    <row r="82" spans="6:14" ht="15">
      <c r="F82" s="27"/>
      <c r="G82" s="27"/>
      <c r="H82" s="27"/>
      <c r="I82" s="27"/>
      <c r="J82" s="27"/>
      <c r="K82" s="27"/>
      <c r="L82" s="27"/>
      <c r="M82" s="27"/>
      <c r="N82" s="27"/>
    </row>
    <row r="83" spans="6:14" ht="15">
      <c r="F83" s="27"/>
      <c r="G83" s="27"/>
      <c r="H83" s="27"/>
      <c r="I83" s="27"/>
      <c r="J83" s="27"/>
      <c r="K83" s="27"/>
      <c r="L83" s="27"/>
      <c r="M83" s="27"/>
      <c r="N83" s="27"/>
    </row>
    <row r="84" spans="6:14" ht="15">
      <c r="F84" s="27"/>
      <c r="G84" s="27"/>
      <c r="H84" s="27"/>
      <c r="I84" s="27"/>
      <c r="J84" s="27"/>
      <c r="K84" s="27"/>
      <c r="L84" s="27"/>
      <c r="M84" s="27"/>
      <c r="N84" s="27"/>
    </row>
    <row r="85" spans="6:14" ht="15">
      <c r="F85" s="27"/>
      <c r="G85" s="27"/>
      <c r="H85" s="27"/>
      <c r="I85" s="27"/>
      <c r="J85" s="27"/>
      <c r="K85" s="27"/>
      <c r="L85" s="27"/>
      <c r="M85" s="27"/>
      <c r="N85" s="27"/>
    </row>
    <row r="86" spans="6:14" ht="15">
      <c r="F86" s="27"/>
      <c r="G86" s="27"/>
      <c r="H86" s="27"/>
      <c r="I86" s="27"/>
      <c r="J86" s="27"/>
      <c r="K86" s="27"/>
      <c r="L86" s="27"/>
      <c r="M86" s="27"/>
      <c r="N86" s="27"/>
    </row>
    <row r="87" spans="6:14" ht="15">
      <c r="F87" s="27"/>
      <c r="G87" s="27"/>
      <c r="H87" s="27"/>
      <c r="I87" s="27"/>
      <c r="J87" s="27"/>
      <c r="K87" s="27"/>
      <c r="L87" s="27"/>
      <c r="M87" s="27"/>
      <c r="N87" s="27"/>
    </row>
    <row r="88" spans="6:14" ht="15">
      <c r="F88" s="27"/>
      <c r="G88" s="27"/>
      <c r="H88" s="27"/>
      <c r="I88" s="27"/>
      <c r="J88" s="27"/>
      <c r="K88" s="27"/>
      <c r="L88" s="27"/>
      <c r="M88" s="27"/>
      <c r="N88" s="27"/>
    </row>
    <row r="89" spans="6:14" ht="15">
      <c r="F89" s="27"/>
      <c r="G89" s="27"/>
      <c r="H89" s="27"/>
      <c r="I89" s="27"/>
      <c r="J89" s="27"/>
      <c r="K89" s="27"/>
      <c r="L89" s="27"/>
      <c r="M89" s="27"/>
      <c r="N89" s="27"/>
    </row>
    <row r="90" spans="6:14" ht="15">
      <c r="F90" s="27"/>
      <c r="G90" s="27"/>
      <c r="H90" s="27"/>
      <c r="I90" s="27"/>
      <c r="J90" s="27"/>
      <c r="K90" s="27"/>
      <c r="L90" s="27"/>
      <c r="M90" s="27"/>
      <c r="N90" s="27"/>
    </row>
    <row r="91" spans="6:14" ht="15">
      <c r="F91" s="27"/>
      <c r="G91" s="27"/>
      <c r="H91" s="27"/>
      <c r="I91" s="27"/>
      <c r="J91" s="27"/>
      <c r="K91" s="27"/>
      <c r="L91" s="27"/>
      <c r="M91" s="27"/>
      <c r="N91" s="27"/>
    </row>
    <row r="92" spans="6:14" ht="15">
      <c r="F92" s="27"/>
      <c r="G92" s="27"/>
      <c r="H92" s="27"/>
      <c r="I92" s="27"/>
      <c r="J92" s="27"/>
      <c r="K92" s="27"/>
      <c r="L92" s="27"/>
      <c r="M92" s="27"/>
      <c r="N92" s="27"/>
    </row>
    <row r="93" spans="6:14" ht="1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5">
      <c r="F95" s="27"/>
      <c r="G95" s="27"/>
      <c r="H95" s="27"/>
      <c r="I95" s="27"/>
      <c r="J95" s="27"/>
      <c r="K95" s="27"/>
      <c r="L95" s="27"/>
      <c r="M95" s="27"/>
      <c r="N95" s="27"/>
    </row>
    <row r="96" spans="6:14" ht="15">
      <c r="F96" s="27"/>
      <c r="G96" s="27"/>
      <c r="H96" s="27"/>
      <c r="I96" s="27"/>
      <c r="J96" s="27"/>
      <c r="K96" s="27"/>
      <c r="L96" s="27"/>
      <c r="M96" s="27"/>
      <c r="N96" s="27"/>
    </row>
    <row r="97" spans="6:14" ht="15">
      <c r="F97" s="27"/>
      <c r="G97" s="27"/>
      <c r="H97" s="27"/>
      <c r="I97" s="27"/>
      <c r="J97" s="27"/>
      <c r="K97" s="27"/>
      <c r="L97" s="27"/>
      <c r="M97" s="27"/>
      <c r="N97" s="27"/>
    </row>
    <row r="98" spans="6:14" ht="15">
      <c r="F98" s="27"/>
      <c r="G98" s="27"/>
      <c r="H98" s="27"/>
      <c r="I98" s="27"/>
      <c r="J98" s="27"/>
      <c r="K98" s="27"/>
      <c r="L98" s="27"/>
      <c r="M98" s="27"/>
      <c r="N98" s="27"/>
    </row>
    <row r="99" spans="6:14" ht="15">
      <c r="F99" s="27"/>
      <c r="G99" s="27"/>
      <c r="H99" s="27"/>
      <c r="I99" s="27"/>
      <c r="J99" s="27"/>
      <c r="K99" s="27"/>
      <c r="L99" s="27"/>
      <c r="M99" s="27"/>
      <c r="N99" s="27"/>
    </row>
    <row r="100" spans="6:14" ht="15"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6:14" ht="15"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6:14" ht="15"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6:14" ht="15"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6:14" ht="15"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6:14" ht="15"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6:14" ht="15"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6:14" ht="15"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6:14" ht="15"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6:14" ht="15"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6:14" ht="15"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6:14" ht="15"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6:14" ht="15"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6:14" ht="15"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6:14" ht="15"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6:14" ht="15"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6:14" ht="15"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6:14" ht="15"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6:14" ht="15"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6:14" ht="15"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6:14" ht="15"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6:14" ht="15"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6:14" ht="15"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6:14" ht="15"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6:14" ht="15"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6:14" ht="15"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6:14" ht="15"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6:14" ht="15"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6:14" ht="15"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6:14" ht="15"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6:14" ht="15"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6:14" ht="15"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6:14" ht="15"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6:14" ht="15"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6:14" ht="15"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6:14" ht="15"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6:14" ht="15"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6:14" ht="15"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6:14" ht="15"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6:14" ht="15"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6:14" ht="15"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6:14" ht="15"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6:14" ht="15"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6:14" ht="15"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6:14" ht="15"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6:14" ht="15"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6:14" ht="15"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6:14" ht="15"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6:14" ht="15"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6:14" ht="15"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6:14" ht="15"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6:14" ht="15"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6:14" ht="15"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6:14" ht="15"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6:14" ht="15"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6:14" ht="15"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6:14" ht="15"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6:14" ht="15"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6:14" ht="15"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6:14" ht="15"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6:14" ht="15"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6:14" ht="15"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6:14" ht="15"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6:14" ht="15"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6:14" ht="15"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6:14" ht="15"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6:14" ht="15"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6:14" ht="15"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6:14" ht="15"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6:14" ht="15"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6:14" ht="15"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6:14" ht="15"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6:14" ht="15"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6:14" ht="15"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6:14" ht="15"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6:14" ht="15"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6:14" ht="15"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6:14" ht="15">
      <c r="F177" s="27"/>
      <c r="G177" s="27"/>
      <c r="H177" s="27"/>
      <c r="I177" s="27"/>
      <c r="J177" s="27"/>
      <c r="K177" s="27"/>
      <c r="L177" s="27"/>
      <c r="M177" s="27"/>
      <c r="N177" s="27"/>
    </row>
    <row r="178" spans="6:14" ht="15">
      <c r="F178" s="27"/>
      <c r="G178" s="27"/>
      <c r="H178" s="27"/>
      <c r="I178" s="27"/>
      <c r="J178" s="27"/>
      <c r="K178" s="27"/>
      <c r="L178" s="27"/>
      <c r="M178" s="27"/>
      <c r="N178" s="27"/>
    </row>
    <row r="179" spans="6:14" ht="15">
      <c r="F179" s="27"/>
      <c r="G179" s="27"/>
      <c r="H179" s="27"/>
      <c r="I179" s="27"/>
      <c r="J179" s="27"/>
      <c r="K179" s="27"/>
      <c r="L179" s="27"/>
      <c r="M179" s="27"/>
      <c r="N179" s="27"/>
    </row>
    <row r="180" spans="6:14" ht="15">
      <c r="F180" s="27"/>
      <c r="G180" s="27"/>
      <c r="H180" s="27"/>
      <c r="I180" s="27"/>
      <c r="J180" s="27"/>
      <c r="K180" s="27"/>
      <c r="L180" s="27"/>
      <c r="M180" s="27"/>
      <c r="N180" s="27"/>
    </row>
    <row r="181" spans="6:14" ht="15">
      <c r="F181" s="27"/>
      <c r="G181" s="27"/>
      <c r="H181" s="27"/>
      <c r="I181" s="27"/>
      <c r="J181" s="27"/>
      <c r="K181" s="27"/>
      <c r="L181" s="27"/>
      <c r="M181" s="27"/>
      <c r="N181" s="27"/>
    </row>
    <row r="182" spans="6:14" ht="15">
      <c r="F182" s="27"/>
      <c r="G182" s="27"/>
      <c r="H182" s="27"/>
      <c r="I182" s="27"/>
      <c r="J182" s="27"/>
      <c r="K182" s="27"/>
      <c r="L182" s="27"/>
      <c r="M182" s="27"/>
      <c r="N182" s="27"/>
    </row>
    <row r="183" spans="6:14" ht="15">
      <c r="F183" s="27"/>
      <c r="G183" s="27"/>
      <c r="H183" s="27"/>
      <c r="I183" s="27"/>
      <c r="J183" s="27"/>
      <c r="K183" s="27"/>
      <c r="L183" s="27"/>
      <c r="M183" s="27"/>
      <c r="N183" s="27"/>
    </row>
    <row r="184" spans="6:14" ht="15">
      <c r="F184" s="27"/>
      <c r="G184" s="27"/>
      <c r="H184" s="27"/>
      <c r="I184" s="27"/>
      <c r="J184" s="27"/>
      <c r="K184" s="27"/>
      <c r="L184" s="27"/>
      <c r="M184" s="27"/>
      <c r="N184" s="27"/>
    </row>
    <row r="185" spans="6:14" ht="15">
      <c r="F185" s="27"/>
      <c r="G185" s="27"/>
      <c r="H185" s="27"/>
      <c r="I185" s="27"/>
      <c r="J185" s="27"/>
      <c r="K185" s="27"/>
      <c r="L185" s="27"/>
      <c r="M185" s="27"/>
      <c r="N185" s="27"/>
    </row>
    <row r="186" spans="6:14" ht="15"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6:14" ht="15"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6:14" ht="15"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6:14" ht="15"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6:14" ht="15">
      <c r="F190" s="27"/>
      <c r="G190" s="27"/>
      <c r="H190" s="27"/>
      <c r="I190" s="27"/>
      <c r="J190" s="27"/>
      <c r="K190" s="27"/>
      <c r="L190" s="27"/>
      <c r="M190" s="27"/>
      <c r="N190" s="27"/>
    </row>
    <row r="191" spans="6:14" ht="15">
      <c r="F191" s="27"/>
      <c r="G191" s="27"/>
      <c r="H191" s="27"/>
      <c r="I191" s="27"/>
      <c r="J191" s="27"/>
      <c r="K191" s="27"/>
      <c r="L191" s="27"/>
      <c r="M191" s="27"/>
      <c r="N191" s="27"/>
    </row>
    <row r="192" spans="6:14" ht="15">
      <c r="F192" s="27"/>
      <c r="G192" s="27"/>
      <c r="H192" s="27"/>
      <c r="I192" s="27"/>
      <c r="J192" s="27"/>
      <c r="K192" s="27"/>
      <c r="L192" s="27"/>
      <c r="M192" s="27"/>
      <c r="N192" s="27"/>
    </row>
    <row r="193" spans="6:14" ht="15"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6:14" ht="15"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6:14" ht="15"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6:14" ht="15">
      <c r="F196" s="27"/>
      <c r="G196" s="27"/>
      <c r="H196" s="27"/>
      <c r="I196" s="27"/>
      <c r="J196" s="27"/>
      <c r="K196" s="27"/>
      <c r="L196" s="27"/>
      <c r="M196" s="27"/>
      <c r="N196" s="27"/>
    </row>
    <row r="197" spans="6:14" ht="15">
      <c r="F197" s="27"/>
      <c r="G197" s="27"/>
      <c r="H197" s="27"/>
      <c r="I197" s="27"/>
      <c r="J197" s="27"/>
      <c r="K197" s="27"/>
      <c r="L197" s="27"/>
      <c r="M197" s="27"/>
      <c r="N197" s="27"/>
    </row>
    <row r="198" spans="6:14" ht="15"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6:14" ht="15"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6:14" ht="15"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6:14" ht="15"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6:14" ht="15"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6:14" ht="15"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6:14" ht="15"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6:14" ht="15"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6:14" ht="15"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6:14" ht="15"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6:14" ht="15"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6:14" ht="15"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6:14" ht="15"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6:14" ht="15"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6:14" ht="15">
      <c r="F212" s="27"/>
      <c r="G212" s="27"/>
      <c r="H212" s="27"/>
      <c r="I212" s="27"/>
      <c r="J212" s="27"/>
      <c r="K212" s="27"/>
      <c r="L212" s="27"/>
      <c r="M212" s="27"/>
      <c r="N212" s="27"/>
    </row>
    <row r="213" spans="6:14" ht="15">
      <c r="F213" s="27"/>
      <c r="G213" s="27"/>
      <c r="H213" s="27"/>
      <c r="I213" s="27"/>
      <c r="J213" s="27"/>
      <c r="K213" s="27"/>
      <c r="L213" s="27"/>
      <c r="M213" s="27"/>
      <c r="N213" s="27"/>
    </row>
    <row r="214" spans="6:14" ht="15"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6:14" ht="15">
      <c r="F215" s="27"/>
      <c r="G215" s="27"/>
      <c r="H215" s="27"/>
      <c r="I215" s="27"/>
      <c r="J215" s="27"/>
      <c r="K215" s="27"/>
      <c r="L215" s="27"/>
      <c r="M215" s="27"/>
      <c r="N215" s="27"/>
    </row>
    <row r="216" spans="6:14" ht="15">
      <c r="F216" s="27"/>
      <c r="G216" s="27"/>
      <c r="H216" s="27"/>
      <c r="I216" s="27"/>
      <c r="J216" s="27"/>
      <c r="K216" s="27"/>
      <c r="L216" s="27"/>
      <c r="M216" s="27"/>
      <c r="N216" s="27"/>
    </row>
    <row r="217" spans="6:14" ht="15"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6:14" ht="15">
      <c r="F218" s="27"/>
      <c r="G218" s="27"/>
      <c r="H218" s="27"/>
      <c r="I218" s="27"/>
      <c r="J218" s="27"/>
      <c r="K218" s="27"/>
      <c r="L218" s="27"/>
      <c r="M218" s="27"/>
      <c r="N218" s="27"/>
    </row>
    <row r="219" spans="6:14" ht="15">
      <c r="F219" s="27"/>
      <c r="G219" s="27"/>
      <c r="H219" s="27"/>
      <c r="I219" s="27"/>
      <c r="J219" s="27"/>
      <c r="K219" s="27"/>
      <c r="L219" s="27"/>
      <c r="M219" s="27"/>
      <c r="N219" s="27"/>
    </row>
    <row r="220" spans="6:14" ht="15"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6:14" ht="15">
      <c r="F221" s="27"/>
      <c r="G221" s="27"/>
      <c r="H221" s="27"/>
      <c r="I221" s="27"/>
      <c r="J221" s="27"/>
      <c r="K221" s="27"/>
      <c r="L221" s="27"/>
      <c r="M221" s="27"/>
      <c r="N221" s="27"/>
    </row>
    <row r="222" spans="6:14" ht="15">
      <c r="F222" s="27"/>
      <c r="G222" s="27"/>
      <c r="H222" s="27"/>
      <c r="I222" s="27"/>
      <c r="J222" s="27"/>
      <c r="K222" s="27"/>
      <c r="L222" s="27"/>
      <c r="M222" s="27"/>
      <c r="N222" s="27"/>
    </row>
    <row r="223" spans="6:14" ht="15">
      <c r="F223" s="27"/>
      <c r="G223" s="27"/>
      <c r="H223" s="27"/>
      <c r="I223" s="27"/>
      <c r="J223" s="27"/>
      <c r="K223" s="27"/>
      <c r="L223" s="27"/>
      <c r="M223" s="27"/>
      <c r="N223" s="27"/>
    </row>
    <row r="224" spans="6:14" ht="15"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6:14" ht="15">
      <c r="F225" s="27"/>
      <c r="G225" s="27"/>
      <c r="H225" s="27"/>
      <c r="I225" s="27"/>
      <c r="J225" s="27"/>
      <c r="K225" s="27"/>
      <c r="L225" s="27"/>
      <c r="M225" s="27"/>
      <c r="N225" s="27"/>
    </row>
    <row r="226" spans="6:14" ht="15">
      <c r="F226" s="27"/>
      <c r="G226" s="27"/>
      <c r="H226" s="27"/>
      <c r="I226" s="27"/>
      <c r="J226" s="27"/>
      <c r="K226" s="27"/>
      <c r="L226" s="27"/>
      <c r="M226" s="27"/>
      <c r="N226" s="27"/>
    </row>
    <row r="227" spans="6:14" ht="15">
      <c r="F227" s="27"/>
      <c r="G227" s="27"/>
      <c r="H227" s="27"/>
      <c r="I227" s="27"/>
      <c r="J227" s="27"/>
      <c r="K227" s="27"/>
      <c r="L227" s="27"/>
      <c r="M227" s="27"/>
      <c r="N227" s="27"/>
    </row>
    <row r="228" spans="6:14" ht="15">
      <c r="F228" s="27"/>
      <c r="G228" s="27"/>
      <c r="H228" s="27"/>
      <c r="I228" s="27"/>
      <c r="J228" s="27"/>
      <c r="K228" s="27"/>
      <c r="L228" s="27"/>
      <c r="M228" s="27"/>
      <c r="N228" s="27"/>
    </row>
    <row r="229" spans="6:14" ht="15">
      <c r="F229" s="27"/>
      <c r="G229" s="27"/>
      <c r="H229" s="27"/>
      <c r="I229" s="27"/>
      <c r="J229" s="27"/>
      <c r="K229" s="27"/>
      <c r="L229" s="27"/>
      <c r="M229" s="27"/>
      <c r="N229" s="27"/>
    </row>
    <row r="230" spans="6:14" ht="15">
      <c r="F230" s="27"/>
      <c r="G230" s="27"/>
      <c r="H230" s="27"/>
      <c r="I230" s="27"/>
      <c r="J230" s="27"/>
      <c r="K230" s="27"/>
      <c r="L230" s="27"/>
      <c r="M230" s="27"/>
      <c r="N230" s="27"/>
    </row>
    <row r="231" spans="6:14" ht="15">
      <c r="F231" s="27"/>
      <c r="G231" s="27"/>
      <c r="H231" s="27"/>
      <c r="I231" s="27"/>
      <c r="J231" s="27"/>
      <c r="K231" s="27"/>
      <c r="L231" s="27"/>
      <c r="M231" s="27"/>
      <c r="N231" s="27"/>
    </row>
    <row r="232" spans="6:14" ht="15">
      <c r="F232" s="27"/>
      <c r="G232" s="27"/>
      <c r="H232" s="27"/>
      <c r="I232" s="27"/>
      <c r="J232" s="27"/>
      <c r="K232" s="27"/>
      <c r="L232" s="27"/>
      <c r="M232" s="27"/>
      <c r="N232" s="27"/>
    </row>
    <row r="233" spans="6:14" ht="15">
      <c r="F233" s="27"/>
      <c r="G233" s="27"/>
      <c r="H233" s="27"/>
      <c r="I233" s="27"/>
      <c r="J233" s="27"/>
      <c r="K233" s="27"/>
      <c r="L233" s="27"/>
      <c r="M233" s="27"/>
      <c r="N233" s="27"/>
    </row>
    <row r="234" spans="6:14" ht="15">
      <c r="F234" s="27"/>
      <c r="G234" s="27"/>
      <c r="H234" s="27"/>
      <c r="I234" s="27"/>
      <c r="J234" s="27"/>
      <c r="K234" s="27"/>
      <c r="L234" s="27"/>
      <c r="M234" s="27"/>
      <c r="N234" s="27"/>
    </row>
    <row r="235" spans="6:14" ht="15">
      <c r="F235" s="27"/>
      <c r="G235" s="27"/>
      <c r="H235" s="27"/>
      <c r="I235" s="27"/>
      <c r="J235" s="27"/>
      <c r="K235" s="27"/>
      <c r="L235" s="27"/>
      <c r="M235" s="27"/>
      <c r="N235" s="27"/>
    </row>
    <row r="236" spans="6:14" ht="15">
      <c r="F236" s="27"/>
      <c r="G236" s="27"/>
      <c r="H236" s="27"/>
      <c r="I236" s="27"/>
      <c r="J236" s="27"/>
      <c r="K236" s="27"/>
      <c r="L236" s="27"/>
      <c r="M236" s="27"/>
      <c r="N236" s="27"/>
    </row>
    <row r="237" spans="6:14" ht="15">
      <c r="F237" s="27"/>
      <c r="G237" s="27"/>
      <c r="H237" s="27"/>
      <c r="I237" s="27"/>
      <c r="J237" s="27"/>
      <c r="K237" s="27"/>
      <c r="L237" s="27"/>
      <c r="M237" s="27"/>
      <c r="N237" s="27"/>
    </row>
    <row r="238" spans="6:14" ht="15">
      <c r="F238" s="27"/>
      <c r="G238" s="27"/>
      <c r="H238" s="27"/>
      <c r="I238" s="27"/>
      <c r="J238" s="27"/>
      <c r="K238" s="27"/>
      <c r="L238" s="27"/>
      <c r="M238" s="27"/>
      <c r="N238" s="27"/>
    </row>
    <row r="239" spans="6:14" ht="15">
      <c r="F239" s="27"/>
      <c r="G239" s="27"/>
      <c r="H239" s="27"/>
      <c r="I239" s="27"/>
      <c r="J239" s="27"/>
      <c r="K239" s="27"/>
      <c r="L239" s="27"/>
      <c r="M239" s="27"/>
      <c r="N239" s="27"/>
    </row>
    <row r="240" spans="6:14" ht="15">
      <c r="F240" s="27"/>
      <c r="G240" s="27"/>
      <c r="H240" s="27"/>
      <c r="I240" s="27"/>
      <c r="J240" s="27"/>
      <c r="K240" s="27"/>
      <c r="L240" s="27"/>
      <c r="M240" s="27"/>
      <c r="N240" s="27"/>
    </row>
    <row r="241" spans="6:14" ht="15">
      <c r="F241" s="27"/>
      <c r="G241" s="27"/>
      <c r="H241" s="27"/>
      <c r="I241" s="27"/>
      <c r="J241" s="27"/>
      <c r="K241" s="27"/>
      <c r="L241" s="27"/>
      <c r="M241" s="27"/>
      <c r="N241" s="27"/>
    </row>
    <row r="242" spans="6:14" ht="15">
      <c r="F242" s="27"/>
      <c r="G242" s="27"/>
      <c r="H242" s="27"/>
      <c r="I242" s="27"/>
      <c r="J242" s="27"/>
      <c r="K242" s="27"/>
      <c r="L242" s="27"/>
      <c r="M242" s="27"/>
      <c r="N242" s="27"/>
    </row>
    <row r="243" spans="6:14" ht="15">
      <c r="F243" s="27"/>
      <c r="G243" s="27"/>
      <c r="H243" s="27"/>
      <c r="I243" s="27"/>
      <c r="J243" s="27"/>
      <c r="K243" s="27"/>
      <c r="L243" s="27"/>
      <c r="M243" s="27"/>
      <c r="N243" s="27"/>
    </row>
    <row r="244" spans="6:14" ht="15">
      <c r="F244" s="27"/>
      <c r="G244" s="27"/>
      <c r="H244" s="27"/>
      <c r="I244" s="27"/>
      <c r="J244" s="27"/>
      <c r="K244" s="27"/>
      <c r="L244" s="27"/>
      <c r="M244" s="27"/>
      <c r="N244" s="27"/>
    </row>
    <row r="245" spans="6:14" ht="15">
      <c r="F245" s="27"/>
      <c r="G245" s="27"/>
      <c r="H245" s="27"/>
      <c r="I245" s="27"/>
      <c r="J245" s="27"/>
      <c r="K245" s="27"/>
      <c r="L245" s="27"/>
      <c r="M245" s="27"/>
      <c r="N245" s="27"/>
    </row>
    <row r="246" spans="6:14" ht="15">
      <c r="F246" s="27"/>
      <c r="G246" s="27"/>
      <c r="H246" s="27"/>
      <c r="I246" s="27"/>
      <c r="J246" s="27"/>
      <c r="K246" s="27"/>
      <c r="L246" s="27"/>
      <c r="M246" s="27"/>
      <c r="N246" s="27"/>
    </row>
    <row r="247" spans="6:14" ht="15">
      <c r="F247" s="27"/>
      <c r="G247" s="27"/>
      <c r="H247" s="27"/>
      <c r="I247" s="27"/>
      <c r="J247" s="27"/>
      <c r="K247" s="27"/>
      <c r="L247" s="27"/>
      <c r="M247" s="27"/>
      <c r="N247" s="27"/>
    </row>
    <row r="248" spans="6:14" ht="15">
      <c r="F248" s="27"/>
      <c r="G248" s="27"/>
      <c r="H248" s="27"/>
      <c r="I248" s="27"/>
      <c r="J248" s="27"/>
      <c r="K248" s="27"/>
      <c r="L248" s="27"/>
      <c r="M248" s="27"/>
      <c r="N248" s="27"/>
    </row>
    <row r="249" spans="6:14" ht="15">
      <c r="F249" s="27"/>
      <c r="G249" s="27"/>
      <c r="H249" s="27"/>
      <c r="I249" s="27"/>
      <c r="J249" s="27"/>
      <c r="K249" s="27"/>
      <c r="L249" s="27"/>
      <c r="M249" s="27"/>
      <c r="N249" s="27"/>
    </row>
    <row r="250" spans="6:14" ht="15">
      <c r="F250" s="27"/>
      <c r="G250" s="27"/>
      <c r="H250" s="27"/>
      <c r="I250" s="27"/>
      <c r="J250" s="27"/>
      <c r="K250" s="27"/>
      <c r="L250" s="27"/>
      <c r="M250" s="27"/>
      <c r="N250" s="27"/>
    </row>
    <row r="251" spans="6:14" ht="15">
      <c r="F251" s="27"/>
      <c r="G251" s="27"/>
      <c r="H251" s="27"/>
      <c r="I251" s="27"/>
      <c r="J251" s="27"/>
      <c r="K251" s="27"/>
      <c r="L251" s="27"/>
      <c r="M251" s="27"/>
      <c r="N251" s="27"/>
    </row>
    <row r="252" spans="6:14" ht="15">
      <c r="F252" s="27"/>
      <c r="G252" s="27"/>
      <c r="H252" s="27"/>
      <c r="I252" s="27"/>
      <c r="J252" s="27"/>
      <c r="K252" s="27"/>
      <c r="L252" s="27"/>
      <c r="M252" s="27"/>
      <c r="N252" s="27"/>
    </row>
    <row r="253" spans="6:14" ht="15">
      <c r="F253" s="27"/>
      <c r="G253" s="27"/>
      <c r="H253" s="27"/>
      <c r="I253" s="27"/>
      <c r="J253" s="27"/>
      <c r="K253" s="27"/>
      <c r="L253" s="27"/>
      <c r="M253" s="27"/>
      <c r="N253" s="27"/>
    </row>
    <row r="254" spans="6:14" ht="15">
      <c r="F254" s="27"/>
      <c r="G254" s="27"/>
      <c r="H254" s="27"/>
      <c r="I254" s="27"/>
      <c r="J254" s="27"/>
      <c r="K254" s="27"/>
      <c r="L254" s="27"/>
      <c r="M254" s="27"/>
      <c r="N254" s="27"/>
    </row>
    <row r="255" spans="6:14" ht="15">
      <c r="F255" s="27"/>
      <c r="G255" s="27"/>
      <c r="H255" s="27"/>
      <c r="I255" s="27"/>
      <c r="J255" s="27"/>
      <c r="K255" s="27"/>
      <c r="L255" s="27"/>
      <c r="M255" s="27"/>
      <c r="N255" s="27"/>
    </row>
    <row r="256" spans="6:14" ht="15">
      <c r="F256" s="27"/>
      <c r="G256" s="27"/>
      <c r="H256" s="27"/>
      <c r="I256" s="27"/>
      <c r="J256" s="27"/>
      <c r="K256" s="27"/>
      <c r="L256" s="27"/>
      <c r="M256" s="27"/>
      <c r="N256" s="27"/>
    </row>
    <row r="257" spans="6:14" ht="15">
      <c r="F257" s="27"/>
      <c r="G257" s="27"/>
      <c r="H257" s="27"/>
      <c r="I257" s="27"/>
      <c r="J257" s="27"/>
      <c r="K257" s="27"/>
      <c r="L257" s="27"/>
      <c r="M257" s="27"/>
      <c r="N257" s="27"/>
    </row>
    <row r="258" spans="6:14" ht="15">
      <c r="F258" s="27"/>
      <c r="G258" s="27"/>
      <c r="H258" s="27"/>
      <c r="I258" s="27"/>
      <c r="J258" s="27"/>
      <c r="K258" s="27"/>
      <c r="L258" s="27"/>
      <c r="M258" s="27"/>
      <c r="N258" s="27"/>
    </row>
    <row r="259" spans="6:14" ht="15">
      <c r="F259" s="27"/>
      <c r="G259" s="27"/>
      <c r="H259" s="27"/>
      <c r="I259" s="27"/>
      <c r="J259" s="27"/>
      <c r="K259" s="27"/>
      <c r="L259" s="27"/>
      <c r="M259" s="27"/>
      <c r="N259" s="27"/>
    </row>
    <row r="260" spans="6:14" ht="15">
      <c r="F260" s="27"/>
      <c r="G260" s="27"/>
      <c r="H260" s="27"/>
      <c r="I260" s="27"/>
      <c r="J260" s="27"/>
      <c r="K260" s="27"/>
      <c r="L260" s="27"/>
      <c r="M260" s="27"/>
      <c r="N260" s="27"/>
    </row>
    <row r="261" spans="6:14" ht="15">
      <c r="F261" s="27"/>
      <c r="G261" s="27"/>
      <c r="H261" s="27"/>
      <c r="I261" s="27"/>
      <c r="J261" s="27"/>
      <c r="K261" s="27"/>
      <c r="L261" s="27"/>
      <c r="M261" s="27"/>
      <c r="N261" s="27"/>
    </row>
    <row r="262" spans="6:14" ht="15">
      <c r="F262" s="27"/>
      <c r="G262" s="27"/>
      <c r="H262" s="27"/>
      <c r="I262" s="27"/>
      <c r="J262" s="27"/>
      <c r="K262" s="27"/>
      <c r="L262" s="27"/>
      <c r="M262" s="27"/>
      <c r="N262" s="27"/>
    </row>
    <row r="263" spans="6:14" ht="15">
      <c r="F263" s="27"/>
      <c r="G263" s="27"/>
      <c r="H263" s="27"/>
      <c r="I263" s="27"/>
      <c r="J263" s="27"/>
      <c r="K263" s="27"/>
      <c r="L263" s="27"/>
      <c r="M263" s="27"/>
      <c r="N263" s="27"/>
    </row>
    <row r="264" spans="6:14" ht="15">
      <c r="F264" s="27"/>
      <c r="G264" s="27"/>
      <c r="H264" s="27"/>
      <c r="I264" s="27"/>
      <c r="J264" s="27"/>
      <c r="K264" s="27"/>
      <c r="L264" s="27"/>
      <c r="M264" s="27"/>
      <c r="N264" s="27"/>
    </row>
  </sheetData>
  <mergeCells count="6">
    <mergeCell ref="K3:L3"/>
    <mergeCell ref="B48:N48"/>
    <mergeCell ref="B49:N49"/>
    <mergeCell ref="B50:N50"/>
    <mergeCell ref="F8:I8"/>
    <mergeCell ref="K8:N8"/>
  </mergeCells>
  <printOptions horizontalCentered="1"/>
  <pageMargins left="0" right="0" top="0.75" bottom="0" header="0" footer="0"/>
  <pageSetup fitToHeight="1" fitToWidth="1" horizontalDpi="180" verticalDpi="18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75" workbookViewId="0" topLeftCell="A36">
      <selection activeCell="H47" sqref="H47"/>
    </sheetView>
  </sheetViews>
  <sheetFormatPr defaultColWidth="9.140625" defaultRowHeight="12.75"/>
  <cols>
    <col min="1" max="1" width="5.140625" style="26" customWidth="1"/>
    <col min="2" max="2" width="2.7109375" style="2" customWidth="1"/>
    <col min="3" max="6" width="9.140625" style="2" customWidth="1"/>
    <col min="7" max="7" width="5.421875" style="2" customWidth="1"/>
    <col min="8" max="8" width="13.7109375" style="28" customWidth="1"/>
    <col min="9" max="9" width="9.00390625" style="2" customWidth="1"/>
    <col min="10" max="10" width="13.7109375" style="26" customWidth="1"/>
    <col min="11" max="16384" width="9.140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9" t="s">
        <v>35</v>
      </c>
    </row>
    <row r="5" ht="15">
      <c r="A5" s="34" t="s">
        <v>112</v>
      </c>
    </row>
    <row r="6" ht="15">
      <c r="A6" s="34"/>
    </row>
    <row r="7" spans="1:10" ht="15">
      <c r="A7" s="60" t="s">
        <v>2</v>
      </c>
      <c r="H7" s="30" t="s">
        <v>92</v>
      </c>
      <c r="I7" s="31"/>
      <c r="J7" s="32" t="s">
        <v>92</v>
      </c>
    </row>
    <row r="8" spans="1:10" ht="15">
      <c r="A8" s="70"/>
      <c r="B8" s="71"/>
      <c r="C8" s="71"/>
      <c r="H8" s="33" t="s">
        <v>116</v>
      </c>
      <c r="I8" s="31"/>
      <c r="J8" s="33" t="s">
        <v>93</v>
      </c>
    </row>
    <row r="9" spans="8:10" ht="15">
      <c r="H9" s="30" t="s">
        <v>36</v>
      </c>
      <c r="I9" s="31"/>
      <c r="J9" s="30" t="s">
        <v>36</v>
      </c>
    </row>
    <row r="10" spans="8:10" ht="15">
      <c r="H10" s="30" t="s">
        <v>37</v>
      </c>
      <c r="I10" s="31"/>
      <c r="J10" s="30" t="s">
        <v>38</v>
      </c>
    </row>
    <row r="11" spans="1:10" ht="15">
      <c r="A11" s="34" t="s">
        <v>39</v>
      </c>
      <c r="J11" s="28"/>
    </row>
    <row r="12" spans="1:10" ht="15">
      <c r="A12" s="2" t="s">
        <v>40</v>
      </c>
      <c r="H12" s="35">
        <v>50241</v>
      </c>
      <c r="J12" s="35">
        <v>40697</v>
      </c>
    </row>
    <row r="13" spans="1:10" ht="15">
      <c r="A13" s="36" t="s">
        <v>42</v>
      </c>
      <c r="B13" s="36"/>
      <c r="H13" s="35">
        <v>117074</v>
      </c>
      <c r="J13" s="35">
        <v>115815</v>
      </c>
    </row>
    <row r="14" spans="1:10" ht="15">
      <c r="A14" s="2" t="s">
        <v>41</v>
      </c>
      <c r="H14" s="35">
        <v>15118</v>
      </c>
      <c r="J14" s="35">
        <v>14263</v>
      </c>
    </row>
    <row r="15" spans="1:10" ht="15">
      <c r="A15" s="37" t="s">
        <v>102</v>
      </c>
      <c r="H15" s="63">
        <v>35</v>
      </c>
      <c r="J15" s="35">
        <v>35</v>
      </c>
    </row>
    <row r="16" spans="8:10" ht="15">
      <c r="H16" s="38">
        <f>SUM(H12:H15)</f>
        <v>182468</v>
      </c>
      <c r="J16" s="38">
        <f>SUM(J12:J15)</f>
        <v>170810</v>
      </c>
    </row>
    <row r="17" ht="15">
      <c r="J17" s="28"/>
    </row>
    <row r="18" spans="1:10" ht="15">
      <c r="A18" s="34" t="s">
        <v>43</v>
      </c>
      <c r="B18" s="36"/>
      <c r="J18" s="28"/>
    </row>
    <row r="19" spans="1:10" ht="15">
      <c r="A19" s="36" t="s">
        <v>103</v>
      </c>
      <c r="C19" s="36"/>
      <c r="H19" s="39">
        <v>64589</v>
      </c>
      <c r="J19" s="39">
        <v>41668</v>
      </c>
    </row>
    <row r="20" spans="1:10" ht="15">
      <c r="A20" s="2" t="s">
        <v>44</v>
      </c>
      <c r="H20" s="39">
        <v>353</v>
      </c>
      <c r="J20" s="39">
        <v>189</v>
      </c>
    </row>
    <row r="21" spans="1:10" ht="15">
      <c r="A21" s="2" t="s">
        <v>45</v>
      </c>
      <c r="B21" s="61"/>
      <c r="H21" s="39">
        <f>7392+69456+35542-H15</f>
        <v>112355</v>
      </c>
      <c r="J21" s="39">
        <f>92663+11164</f>
        <v>103827</v>
      </c>
    </row>
    <row r="22" spans="1:10" ht="15">
      <c r="A22" s="36" t="s">
        <v>46</v>
      </c>
      <c r="C22" s="36"/>
      <c r="H22" s="39">
        <v>47276</v>
      </c>
      <c r="J22" s="39">
        <v>40171</v>
      </c>
    </row>
    <row r="23" spans="1:10" ht="15">
      <c r="A23" s="36" t="s">
        <v>47</v>
      </c>
      <c r="C23" s="36"/>
      <c r="H23" s="64">
        <v>4201</v>
      </c>
      <c r="J23" s="39">
        <v>22667</v>
      </c>
    </row>
    <row r="24" spans="8:10" ht="15">
      <c r="H24" s="38">
        <f>SUM(H19:H23)</f>
        <v>228774</v>
      </c>
      <c r="J24" s="38">
        <f>SUM(J19:J23)</f>
        <v>208522</v>
      </c>
    </row>
    <row r="25" spans="1:10" ht="15">
      <c r="A25" s="34" t="s">
        <v>48</v>
      </c>
      <c r="B25" s="36"/>
      <c r="J25" s="28"/>
    </row>
    <row r="26" spans="1:10" ht="15">
      <c r="A26" s="2" t="s">
        <v>49</v>
      </c>
      <c r="H26" s="39">
        <f>63066+63085+1211</f>
        <v>127362</v>
      </c>
      <c r="J26" s="39">
        <f>101622+14628</f>
        <v>116250</v>
      </c>
    </row>
    <row r="27" spans="1:10" ht="15">
      <c r="A27" s="2" t="s">
        <v>50</v>
      </c>
      <c r="H27" s="39">
        <f>6031+14700+67877</f>
        <v>88608</v>
      </c>
      <c r="J27" s="39">
        <v>78883</v>
      </c>
    </row>
    <row r="28" spans="1:10" ht="15">
      <c r="A28" s="2" t="s">
        <v>104</v>
      </c>
      <c r="H28" s="39">
        <v>5935</v>
      </c>
      <c r="J28" s="39">
        <v>4325</v>
      </c>
    </row>
    <row r="29" spans="8:10" ht="15">
      <c r="H29" s="38">
        <f>SUM(H26:H28)</f>
        <v>221905</v>
      </c>
      <c r="J29" s="38">
        <f>SUM(J26:J28)</f>
        <v>199458</v>
      </c>
    </row>
    <row r="30" ht="15">
      <c r="J30" s="28"/>
    </row>
    <row r="31" spans="1:10" ht="15">
      <c r="A31" s="1" t="s">
        <v>79</v>
      </c>
      <c r="H31" s="39">
        <f>+H24-H29</f>
        <v>6869</v>
      </c>
      <c r="J31" s="39">
        <f>+J24-J29</f>
        <v>9064</v>
      </c>
    </row>
    <row r="32" spans="8:10" ht="15.75" thickBot="1">
      <c r="H32" s="40">
        <f>H16+H31</f>
        <v>189337</v>
      </c>
      <c r="J32" s="40">
        <f>J16+J31</f>
        <v>179874</v>
      </c>
    </row>
    <row r="33" spans="8:10" ht="15.75" thickTop="1">
      <c r="H33" s="41"/>
      <c r="J33" s="41"/>
    </row>
    <row r="34" spans="1:10" ht="15">
      <c r="A34" s="34" t="s">
        <v>51</v>
      </c>
      <c r="J34" s="28"/>
    </row>
    <row r="35" spans="1:10" ht="15">
      <c r="A35" s="2" t="s">
        <v>52</v>
      </c>
      <c r="H35" s="35">
        <v>102000</v>
      </c>
      <c r="J35" s="35">
        <v>102000</v>
      </c>
    </row>
    <row r="36" spans="1:10" ht="15">
      <c r="A36" s="2" t="s">
        <v>53</v>
      </c>
      <c r="H36" s="35">
        <v>50954</v>
      </c>
      <c r="J36" s="35">
        <v>50737</v>
      </c>
    </row>
    <row r="37" spans="1:10" ht="15">
      <c r="A37" s="2"/>
      <c r="H37" s="42">
        <f>SUM(H35:H36)</f>
        <v>152954</v>
      </c>
      <c r="J37" s="42">
        <f>SUM(J35:J36)</f>
        <v>152737</v>
      </c>
    </row>
    <row r="38" spans="1:10" ht="15">
      <c r="A38" s="2" t="s">
        <v>54</v>
      </c>
      <c r="H38" s="35">
        <v>4187</v>
      </c>
      <c r="J38" s="35">
        <v>3225</v>
      </c>
    </row>
    <row r="39" spans="8:10" ht="15">
      <c r="H39" s="38">
        <f>SUM(H37:H38)</f>
        <v>157141</v>
      </c>
      <c r="J39" s="38">
        <f>SUM(J37:J38)</f>
        <v>155962</v>
      </c>
    </row>
    <row r="40" spans="8:10" ht="15">
      <c r="H40" s="43"/>
      <c r="J40" s="43"/>
    </row>
    <row r="41" spans="1:10" ht="15">
      <c r="A41" s="2" t="s">
        <v>55</v>
      </c>
      <c r="H41" s="35">
        <f>14140+17575</f>
        <v>31715</v>
      </c>
      <c r="J41" s="35">
        <v>23464</v>
      </c>
    </row>
    <row r="42" spans="1:10" ht="15">
      <c r="A42" s="37" t="s">
        <v>56</v>
      </c>
      <c r="H42" s="35">
        <v>236</v>
      </c>
      <c r="J42" s="35">
        <v>236</v>
      </c>
    </row>
    <row r="43" spans="1:10" ht="15">
      <c r="A43" s="2" t="s">
        <v>105</v>
      </c>
      <c r="H43" s="35">
        <v>245</v>
      </c>
      <c r="J43" s="35">
        <v>212</v>
      </c>
    </row>
    <row r="44" spans="3:10" ht="15">
      <c r="C44" s="36"/>
      <c r="H44" s="38">
        <f>SUM(H41:H43)</f>
        <v>32196</v>
      </c>
      <c r="J44" s="38">
        <f>SUM(J41:J43)</f>
        <v>23912</v>
      </c>
    </row>
    <row r="45" spans="8:10" ht="15.75" thickBot="1">
      <c r="H45" s="40">
        <f>H39+H44</f>
        <v>189337</v>
      </c>
      <c r="J45" s="40">
        <f>J39+J44</f>
        <v>179874</v>
      </c>
    </row>
    <row r="46" ht="15.75" thickTop="1">
      <c r="J46" s="28"/>
    </row>
    <row r="47" spans="1:10" ht="15">
      <c r="A47" s="36" t="s">
        <v>57</v>
      </c>
      <c r="B47" s="36"/>
      <c r="H47" s="44">
        <f>H37/H35</f>
        <v>1.4995490196078431</v>
      </c>
      <c r="I47" s="5"/>
      <c r="J47" s="44">
        <f>J37/J35</f>
        <v>1.497421568627451</v>
      </c>
    </row>
    <row r="48" spans="1:10" ht="15">
      <c r="A48" s="36"/>
      <c r="B48" s="36"/>
      <c r="H48" s="44"/>
      <c r="I48" s="5"/>
      <c r="J48" s="44"/>
    </row>
    <row r="50" spans="1:10" ht="15">
      <c r="A50" s="72" t="s">
        <v>96</v>
      </c>
      <c r="B50" s="72"/>
      <c r="C50" s="72"/>
      <c r="D50" s="72"/>
      <c r="E50" s="72"/>
      <c r="F50" s="72"/>
      <c r="G50" s="72"/>
      <c r="H50" s="72"/>
      <c r="I50" s="72"/>
      <c r="J50" s="72"/>
    </row>
    <row r="51" spans="1:10" ht="15">
      <c r="A51" s="72" t="s">
        <v>106</v>
      </c>
      <c r="B51" s="72"/>
      <c r="C51" s="72"/>
      <c r="D51" s="72"/>
      <c r="E51" s="72"/>
      <c r="F51" s="72"/>
      <c r="G51" s="72"/>
      <c r="H51" s="72"/>
      <c r="I51" s="72"/>
      <c r="J51" s="72"/>
    </row>
    <row r="52" spans="1:10" ht="15">
      <c r="A52" s="68" t="s">
        <v>97</v>
      </c>
      <c r="B52" s="68"/>
      <c r="C52" s="68"/>
      <c r="D52" s="68"/>
      <c r="E52" s="68"/>
      <c r="F52" s="68"/>
      <c r="G52" s="68"/>
      <c r="H52" s="68"/>
      <c r="I52" s="68"/>
      <c r="J52" s="68"/>
    </row>
  </sheetData>
  <mergeCells count="4">
    <mergeCell ref="A8:C8"/>
    <mergeCell ref="A50:J50"/>
    <mergeCell ref="A51:J51"/>
    <mergeCell ref="A52:J52"/>
  </mergeCells>
  <printOptions horizontalCentered="1"/>
  <pageMargins left="0" right="0" top="0.75" bottom="0" header="0" footer="0"/>
  <pageSetup firstPageNumber="2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7">
      <selection activeCell="L16" sqref="L16"/>
    </sheetView>
  </sheetViews>
  <sheetFormatPr defaultColWidth="9.140625" defaultRowHeight="12.75"/>
  <cols>
    <col min="1" max="3" width="8.8515625" style="2" customWidth="1"/>
    <col min="4" max="4" width="12.8515625" style="2" customWidth="1"/>
    <col min="5" max="5" width="12.28125" style="2" customWidth="1"/>
    <col min="6" max="6" width="2.140625" style="2" customWidth="1"/>
    <col min="7" max="7" width="12.28125" style="2" customWidth="1"/>
    <col min="8" max="8" width="2.140625" style="2" customWidth="1"/>
    <col min="9" max="9" width="12.00390625" style="2" customWidth="1"/>
    <col min="10" max="10" width="2.140625" style="2" customWidth="1"/>
    <col min="11" max="11" width="10.421875" style="2" customWidth="1"/>
    <col min="12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9" t="s">
        <v>59</v>
      </c>
    </row>
    <row r="5" ht="15">
      <c r="A5" s="2" t="s">
        <v>113</v>
      </c>
    </row>
    <row r="7" spans="1:7" ht="15">
      <c r="A7" s="1" t="s">
        <v>2</v>
      </c>
      <c r="G7" s="26" t="s">
        <v>60</v>
      </c>
    </row>
    <row r="8" spans="5:11" ht="15">
      <c r="E8" s="26" t="s">
        <v>61</v>
      </c>
      <c r="G8" s="26" t="s">
        <v>62</v>
      </c>
      <c r="H8" s="26"/>
      <c r="I8" s="26" t="s">
        <v>63</v>
      </c>
      <c r="J8" s="26"/>
      <c r="K8" s="26"/>
    </row>
    <row r="9" spans="5:11" ht="15">
      <c r="E9" s="45" t="s">
        <v>64</v>
      </c>
      <c r="G9" s="45" t="s">
        <v>53</v>
      </c>
      <c r="H9" s="26"/>
      <c r="I9" s="45" t="s">
        <v>80</v>
      </c>
      <c r="J9" s="26"/>
      <c r="K9" s="45" t="s">
        <v>65</v>
      </c>
    </row>
    <row r="10" spans="5:11" ht="15">
      <c r="E10" s="26" t="s">
        <v>66</v>
      </c>
      <c r="G10" s="26" t="s">
        <v>66</v>
      </c>
      <c r="I10" s="26" t="s">
        <v>66</v>
      </c>
      <c r="K10" s="26" t="s">
        <v>66</v>
      </c>
    </row>
    <row r="11" ht="15">
      <c r="E11" s="46"/>
    </row>
    <row r="12" ht="15">
      <c r="A12" s="47" t="s">
        <v>114</v>
      </c>
    </row>
    <row r="14" spans="1:11" ht="15">
      <c r="A14" s="2" t="s">
        <v>67</v>
      </c>
      <c r="E14" s="55">
        <v>102000</v>
      </c>
      <c r="F14" s="55"/>
      <c r="G14" s="55">
        <v>5410</v>
      </c>
      <c r="H14" s="55"/>
      <c r="I14" s="55">
        <v>45327</v>
      </c>
      <c r="J14" s="55"/>
      <c r="K14" s="55">
        <f>SUM(E14:J14)</f>
        <v>152737</v>
      </c>
    </row>
    <row r="15" spans="5:11" ht="15">
      <c r="E15" s="55"/>
      <c r="F15" s="55"/>
      <c r="G15" s="55"/>
      <c r="H15" s="55"/>
      <c r="I15" s="55"/>
      <c r="J15" s="55"/>
      <c r="K15" s="55"/>
    </row>
    <row r="16" spans="5:11" ht="15">
      <c r="E16" s="55"/>
      <c r="F16" s="55"/>
      <c r="G16" s="55"/>
      <c r="H16" s="55"/>
      <c r="I16" s="55"/>
      <c r="J16" s="55"/>
      <c r="K16" s="55"/>
    </row>
    <row r="17" spans="1:11" ht="15">
      <c r="A17" s="36" t="s">
        <v>94</v>
      </c>
      <c r="E17" s="55">
        <v>0</v>
      </c>
      <c r="F17" s="55"/>
      <c r="G17" s="55">
        <v>0</v>
      </c>
      <c r="H17" s="55"/>
      <c r="I17" s="55">
        <f>+' PL'!K40</f>
        <v>220</v>
      </c>
      <c r="J17" s="55"/>
      <c r="K17" s="55">
        <f>SUM(E17:J17)</f>
        <v>220</v>
      </c>
    </row>
    <row r="18" spans="1:11" ht="15">
      <c r="A18" s="36"/>
      <c r="E18" s="55"/>
      <c r="F18" s="55"/>
      <c r="G18" s="55"/>
      <c r="H18" s="55"/>
      <c r="I18" s="55"/>
      <c r="J18" s="55"/>
      <c r="K18" s="55"/>
    </row>
    <row r="19" spans="1:11" ht="15">
      <c r="A19" s="37" t="s">
        <v>69</v>
      </c>
      <c r="E19" s="55"/>
      <c r="F19" s="55"/>
      <c r="G19" s="55"/>
      <c r="H19" s="55"/>
      <c r="I19" s="55"/>
      <c r="J19" s="55"/>
      <c r="K19" s="55"/>
    </row>
    <row r="20" spans="1:11" ht="15">
      <c r="A20" s="49" t="s">
        <v>70</v>
      </c>
      <c r="E20" s="55"/>
      <c r="F20" s="55"/>
      <c r="G20" s="55"/>
      <c r="H20" s="55"/>
      <c r="I20" s="55"/>
      <c r="J20" s="55"/>
      <c r="K20" s="55"/>
    </row>
    <row r="21" spans="1:11" ht="15">
      <c r="A21" s="49" t="s">
        <v>71</v>
      </c>
      <c r="B21" s="61"/>
      <c r="E21" s="55">
        <v>0</v>
      </c>
      <c r="F21" s="50"/>
      <c r="G21" s="50">
        <v>-3</v>
      </c>
      <c r="H21" s="50"/>
      <c r="I21" s="55">
        <v>0</v>
      </c>
      <c r="J21" s="50"/>
      <c r="K21" s="55">
        <f>SUM(E21:J21)</f>
        <v>-3</v>
      </c>
    </row>
    <row r="22" spans="1:11" ht="15">
      <c r="A22" s="49"/>
      <c r="E22" s="55"/>
      <c r="F22" s="50"/>
      <c r="G22" s="50"/>
      <c r="H22" s="50"/>
      <c r="I22" s="55"/>
      <c r="J22" s="50"/>
      <c r="K22" s="55"/>
    </row>
    <row r="23" spans="1:12" ht="15.75" thickBot="1">
      <c r="A23" s="2" t="s">
        <v>95</v>
      </c>
      <c r="E23" s="51">
        <f>SUM(E14:E21)</f>
        <v>102000</v>
      </c>
      <c r="F23" s="50"/>
      <c r="G23" s="51">
        <f>SUM(G14:G21)</f>
        <v>5407</v>
      </c>
      <c r="H23" s="50"/>
      <c r="I23" s="51">
        <f>SUM(I14:I21)</f>
        <v>45547</v>
      </c>
      <c r="J23" s="50"/>
      <c r="K23" s="51">
        <f>SUM(K14:K22)</f>
        <v>152954</v>
      </c>
      <c r="L23" s="50"/>
    </row>
    <row r="24" spans="5:11" ht="15.75" thickTop="1">
      <c r="E24" s="50"/>
      <c r="F24" s="50"/>
      <c r="G24" s="50"/>
      <c r="H24" s="50"/>
      <c r="I24" s="50"/>
      <c r="J24" s="50"/>
      <c r="K24" s="50"/>
    </row>
    <row r="25" spans="5:11" ht="15">
      <c r="E25" s="50"/>
      <c r="F25" s="50"/>
      <c r="G25" s="50"/>
      <c r="H25" s="50"/>
      <c r="I25" s="50"/>
      <c r="J25" s="50"/>
      <c r="K25" s="50"/>
    </row>
    <row r="26" spans="5:11" ht="15">
      <c r="E26" s="50"/>
      <c r="F26" s="50"/>
      <c r="G26" s="50"/>
      <c r="H26" s="50"/>
      <c r="I26" s="50"/>
      <c r="J26" s="50"/>
      <c r="K26" s="50"/>
    </row>
    <row r="27" spans="1:11" ht="15">
      <c r="A27" s="47" t="s">
        <v>115</v>
      </c>
      <c r="E27" s="50"/>
      <c r="F27" s="50"/>
      <c r="G27" s="50"/>
      <c r="H27" s="50"/>
      <c r="I27" s="50"/>
      <c r="J27" s="50"/>
      <c r="K27" s="50"/>
    </row>
    <row r="28" spans="1:11" ht="15">
      <c r="A28" s="47"/>
      <c r="E28" s="50"/>
      <c r="F28" s="50"/>
      <c r="G28" s="50"/>
      <c r="H28" s="50"/>
      <c r="I28" s="50"/>
      <c r="J28" s="50"/>
      <c r="K28" s="50"/>
    </row>
    <row r="29" spans="1:11" ht="15">
      <c r="A29" s="2" t="s">
        <v>67</v>
      </c>
      <c r="E29" s="55">
        <v>60000</v>
      </c>
      <c r="F29" s="55"/>
      <c r="G29" s="55">
        <v>5382</v>
      </c>
      <c r="H29" s="55"/>
      <c r="I29" s="55">
        <v>90478</v>
      </c>
      <c r="J29" s="55"/>
      <c r="K29" s="55">
        <f>SUM(E29:J29)</f>
        <v>155860</v>
      </c>
    </row>
    <row r="30" spans="5:11" ht="15">
      <c r="E30" s="55"/>
      <c r="F30" s="55"/>
      <c r="G30" s="55"/>
      <c r="H30" s="55"/>
      <c r="I30" s="55"/>
      <c r="J30" s="55"/>
      <c r="K30" s="55"/>
    </row>
    <row r="31" spans="1:11" ht="15">
      <c r="A31" s="2" t="s">
        <v>82</v>
      </c>
      <c r="E31" s="55"/>
      <c r="F31" s="55"/>
      <c r="G31" s="55"/>
      <c r="H31" s="55"/>
      <c r="I31" s="55"/>
      <c r="J31" s="55"/>
      <c r="K31" s="55"/>
    </row>
    <row r="32" spans="1:11" ht="15">
      <c r="A32" s="48" t="s">
        <v>81</v>
      </c>
      <c r="E32" s="55">
        <v>30000</v>
      </c>
      <c r="F32" s="55"/>
      <c r="G32" s="55">
        <v>0</v>
      </c>
      <c r="H32" s="55"/>
      <c r="I32" s="55">
        <v>0</v>
      </c>
      <c r="J32" s="55"/>
      <c r="K32" s="55">
        <f>SUM(E32:J32)</f>
        <v>30000</v>
      </c>
    </row>
    <row r="33" spans="1:11" ht="15">
      <c r="A33" s="48" t="s">
        <v>68</v>
      </c>
      <c r="E33" s="55">
        <v>12000</v>
      </c>
      <c r="F33" s="55"/>
      <c r="G33" s="55">
        <v>0</v>
      </c>
      <c r="H33" s="55"/>
      <c r="I33" s="55">
        <v>-12000</v>
      </c>
      <c r="J33" s="55"/>
      <c r="K33" s="55">
        <f>SUM(E33:J33)</f>
        <v>0</v>
      </c>
    </row>
    <row r="34" spans="5:11" ht="15">
      <c r="E34" s="55"/>
      <c r="F34" s="55"/>
      <c r="G34" s="55"/>
      <c r="H34" s="55"/>
      <c r="I34" s="55"/>
      <c r="J34" s="55"/>
      <c r="K34" s="55"/>
    </row>
    <row r="35" spans="1:11" ht="15">
      <c r="A35" s="36" t="s">
        <v>31</v>
      </c>
      <c r="E35" s="55">
        <v>0</v>
      </c>
      <c r="F35" s="55"/>
      <c r="G35" s="55">
        <v>0</v>
      </c>
      <c r="H35" s="55"/>
      <c r="I35" s="55">
        <v>-19543</v>
      </c>
      <c r="J35" s="55"/>
      <c r="K35" s="55">
        <f>SUM(E35:J35)</f>
        <v>-19543</v>
      </c>
    </row>
    <row r="36" spans="1:11" ht="15">
      <c r="A36" s="36"/>
      <c r="E36" s="55"/>
      <c r="F36" s="55"/>
      <c r="G36" s="55"/>
      <c r="H36" s="55"/>
      <c r="I36" s="55"/>
      <c r="J36" s="55"/>
      <c r="K36" s="55"/>
    </row>
    <row r="37" spans="1:11" ht="15">
      <c r="A37" s="37" t="s">
        <v>69</v>
      </c>
      <c r="E37" s="55"/>
      <c r="F37" s="55"/>
      <c r="G37" s="55"/>
      <c r="H37" s="55"/>
      <c r="I37" s="55"/>
      <c r="J37" s="55"/>
      <c r="K37" s="55"/>
    </row>
    <row r="38" spans="1:11" ht="15">
      <c r="A38" s="49" t="s">
        <v>70</v>
      </c>
      <c r="E38" s="55"/>
      <c r="F38" s="55"/>
      <c r="G38" s="55"/>
      <c r="H38" s="55"/>
      <c r="I38" s="55"/>
      <c r="J38" s="55"/>
      <c r="K38" s="55"/>
    </row>
    <row r="39" spans="1:11" ht="15">
      <c r="A39" s="49" t="s">
        <v>71</v>
      </c>
      <c r="E39" s="55">
        <v>0</v>
      </c>
      <c r="F39" s="50"/>
      <c r="G39" s="50">
        <v>140</v>
      </c>
      <c r="H39" s="50"/>
      <c r="I39" s="55">
        <v>0</v>
      </c>
      <c r="J39" s="50"/>
      <c r="K39" s="55">
        <f>SUM(E39:J39)</f>
        <v>140</v>
      </c>
    </row>
    <row r="40" spans="1:11" ht="15">
      <c r="A40" s="49"/>
      <c r="E40" s="55"/>
      <c r="F40" s="50"/>
      <c r="G40" s="50"/>
      <c r="H40" s="50"/>
      <c r="I40" s="55"/>
      <c r="J40" s="50"/>
      <c r="K40" s="55"/>
    </row>
    <row r="41" spans="1:12" ht="15.75" thickBot="1">
      <c r="A41" s="2" t="s">
        <v>95</v>
      </c>
      <c r="E41" s="51">
        <f>SUM(E29:E39)</f>
        <v>102000</v>
      </c>
      <c r="F41" s="50"/>
      <c r="G41" s="51">
        <f>SUM(G29:G39)</f>
        <v>5522</v>
      </c>
      <c r="H41" s="50"/>
      <c r="I41" s="51">
        <f>SUM(I29:I39)</f>
        <v>58935</v>
      </c>
      <c r="J41" s="50"/>
      <c r="K41" s="51">
        <f>SUM(K29:K40)</f>
        <v>166457</v>
      </c>
      <c r="L41" s="50"/>
    </row>
    <row r="42" spans="1:11" ht="15.75" thickTop="1">
      <c r="A42" s="47"/>
      <c r="E42" s="50"/>
      <c r="F42" s="50"/>
      <c r="G42" s="50"/>
      <c r="H42" s="50"/>
      <c r="I42" s="50"/>
      <c r="J42" s="50"/>
      <c r="K42" s="50"/>
    </row>
    <row r="43" spans="1:11" ht="15">
      <c r="A43" s="47"/>
      <c r="E43" s="50"/>
      <c r="F43" s="50"/>
      <c r="G43" s="50"/>
      <c r="H43" s="50"/>
      <c r="I43" s="50"/>
      <c r="J43" s="50"/>
      <c r="K43" s="50"/>
    </row>
    <row r="44" spans="5:11" ht="15">
      <c r="E44" s="50"/>
      <c r="F44" s="50"/>
      <c r="G44" s="50"/>
      <c r="H44" s="50"/>
      <c r="I44" s="50"/>
      <c r="J44" s="50"/>
      <c r="K44" s="50"/>
    </row>
    <row r="45" spans="1:11" ht="15">
      <c r="A45" s="72" t="s">
        <v>98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</row>
    <row r="46" spans="1:11" ht="15">
      <c r="A46" s="72" t="s">
        <v>108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</row>
    <row r="47" spans="1:11" ht="15">
      <c r="A47" s="68" t="s">
        <v>99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5:11" ht="15">
      <c r="E48" s="50"/>
      <c r="F48" s="50"/>
      <c r="G48" s="50"/>
      <c r="H48" s="50"/>
      <c r="I48" s="50"/>
      <c r="J48" s="50"/>
      <c r="K48" s="50"/>
    </row>
    <row r="49" spans="5:11" ht="15">
      <c r="E49" s="50"/>
      <c r="F49" s="50"/>
      <c r="G49" s="50"/>
      <c r="H49" s="50"/>
      <c r="I49" s="50"/>
      <c r="J49" s="50"/>
      <c r="K49" s="50"/>
    </row>
    <row r="50" spans="5:11" ht="15">
      <c r="E50" s="50"/>
      <c r="F50" s="50"/>
      <c r="G50" s="50"/>
      <c r="H50" s="50"/>
      <c r="I50" s="50"/>
      <c r="J50" s="50"/>
      <c r="K50" s="50"/>
    </row>
    <row r="51" spans="5:11" ht="15">
      <c r="E51" s="50"/>
      <c r="F51" s="50"/>
      <c r="G51" s="50"/>
      <c r="H51" s="50"/>
      <c r="I51" s="50"/>
      <c r="J51" s="50"/>
      <c r="K51" s="50"/>
    </row>
    <row r="52" spans="5:11" ht="15">
      <c r="E52" s="50"/>
      <c r="F52" s="50"/>
      <c r="G52" s="50"/>
      <c r="H52" s="50"/>
      <c r="I52" s="50"/>
      <c r="J52" s="50"/>
      <c r="K52" s="50"/>
    </row>
    <row r="53" spans="5:11" ht="15">
      <c r="E53" s="50"/>
      <c r="F53" s="50"/>
      <c r="G53" s="50"/>
      <c r="H53" s="50"/>
      <c r="I53" s="50"/>
      <c r="J53" s="50"/>
      <c r="K53" s="50"/>
    </row>
  </sheetData>
  <mergeCells count="3">
    <mergeCell ref="A45:K45"/>
    <mergeCell ref="A46:K46"/>
    <mergeCell ref="A47:K47"/>
  </mergeCells>
  <printOptions horizontalCentered="1"/>
  <pageMargins left="0" right="0" top="0.75" bottom="0" header="0" footer="0"/>
  <pageSetup firstPageNumber="3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8">
      <selection activeCell="B35" sqref="B35"/>
    </sheetView>
  </sheetViews>
  <sheetFormatPr defaultColWidth="9.140625" defaultRowHeight="12.75"/>
  <cols>
    <col min="1" max="1" width="8.8515625" style="2" customWidth="1"/>
    <col min="2" max="2" width="44.8515625" style="2" customWidth="1"/>
    <col min="3" max="3" width="5.57421875" style="2" customWidth="1"/>
    <col min="4" max="4" width="13.140625" style="2" bestFit="1" customWidth="1"/>
    <col min="5" max="5" width="2.57421875" style="2" customWidth="1"/>
    <col min="6" max="6" width="13.00390625" style="2" customWidth="1"/>
    <col min="7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9" t="s">
        <v>72</v>
      </c>
    </row>
    <row r="5" ht="15">
      <c r="A5" s="2" t="str">
        <f>' PL'!A5</f>
        <v>For the quarter ended 30 September 2005</v>
      </c>
    </row>
    <row r="6" spans="1:2" ht="15">
      <c r="A6" s="70"/>
      <c r="B6" s="70"/>
    </row>
    <row r="7" spans="1:5" ht="15">
      <c r="A7" s="1" t="s">
        <v>86</v>
      </c>
      <c r="E7" s="26" t="s">
        <v>117</v>
      </c>
    </row>
    <row r="8" spans="4:6" ht="15">
      <c r="D8" s="62" t="s">
        <v>116</v>
      </c>
      <c r="E8" s="31"/>
      <c r="F8" s="62" t="s">
        <v>118</v>
      </c>
    </row>
    <row r="9" spans="4:6" ht="15">
      <c r="D9" s="53" t="s">
        <v>17</v>
      </c>
      <c r="F9" s="53" t="s">
        <v>17</v>
      </c>
    </row>
    <row r="11" ht="15">
      <c r="G11" s="5"/>
    </row>
    <row r="12" spans="1:7" ht="15">
      <c r="A12" s="2" t="s">
        <v>87</v>
      </c>
      <c r="D12" s="50">
        <v>-6120</v>
      </c>
      <c r="E12" s="50"/>
      <c r="F12" s="50">
        <v>25418</v>
      </c>
      <c r="G12" s="5"/>
    </row>
    <row r="13" spans="1:7" ht="15">
      <c r="A13" s="1"/>
      <c r="D13" s="50"/>
      <c r="E13" s="50"/>
      <c r="F13" s="50"/>
      <c r="G13" s="5"/>
    </row>
    <row r="14" spans="1:7" ht="15">
      <c r="A14" s="2" t="s">
        <v>88</v>
      </c>
      <c r="D14" s="50">
        <v>-6948</v>
      </c>
      <c r="E14" s="50"/>
      <c r="F14" s="50">
        <v>29894</v>
      </c>
      <c r="G14" s="5"/>
    </row>
    <row r="15" spans="4:7" ht="15">
      <c r="D15" s="50"/>
      <c r="E15" s="50"/>
      <c r="F15" s="50"/>
      <c r="G15" s="5"/>
    </row>
    <row r="16" spans="1:7" ht="15">
      <c r="A16" s="2" t="s">
        <v>89</v>
      </c>
      <c r="D16" s="59">
        <v>1499</v>
      </c>
      <c r="E16" s="52"/>
      <c r="F16" s="59">
        <v>-49406</v>
      </c>
      <c r="G16" s="5"/>
    </row>
    <row r="17" spans="1:7" ht="15">
      <c r="A17" s="37"/>
      <c r="D17" s="52"/>
      <c r="E17" s="50"/>
      <c r="F17" s="52"/>
      <c r="G17" s="5"/>
    </row>
    <row r="18" spans="1:7" ht="15">
      <c r="A18" s="37" t="s">
        <v>84</v>
      </c>
      <c r="D18" s="58">
        <f>SUM(D12:D17)</f>
        <v>-11569</v>
      </c>
      <c r="E18" s="52"/>
      <c r="F18" s="58">
        <f>SUM(F12:F17)</f>
        <v>5906</v>
      </c>
      <c r="G18" s="52"/>
    </row>
    <row r="19" spans="1:7" ht="15">
      <c r="A19" s="37"/>
      <c r="D19" s="52"/>
      <c r="E19" s="50"/>
      <c r="F19" s="52"/>
      <c r="G19" s="5"/>
    </row>
    <row r="20" spans="1:7" ht="15">
      <c r="A20" s="2" t="s">
        <v>85</v>
      </c>
      <c r="D20" s="50">
        <v>-3</v>
      </c>
      <c r="E20" s="50"/>
      <c r="F20" s="50">
        <v>140</v>
      </c>
      <c r="G20" s="5"/>
    </row>
    <row r="21" spans="1:7" ht="15">
      <c r="A21" s="2" t="s">
        <v>73</v>
      </c>
      <c r="B21" s="61"/>
      <c r="D21" s="50"/>
      <c r="E21" s="50"/>
      <c r="F21" s="50"/>
      <c r="G21" s="5"/>
    </row>
    <row r="22" spans="1:7" ht="15">
      <c r="A22" s="2" t="s">
        <v>90</v>
      </c>
      <c r="D22" s="50">
        <v>42663</v>
      </c>
      <c r="E22" s="50"/>
      <c r="F22" s="50">
        <v>24736</v>
      </c>
      <c r="G22" s="5"/>
    </row>
    <row r="23" spans="4:7" ht="15">
      <c r="D23" s="50"/>
      <c r="E23" s="50"/>
      <c r="F23" s="50"/>
      <c r="G23" s="5"/>
    </row>
    <row r="24" spans="1:7" ht="15.75" thickBot="1">
      <c r="A24" s="2" t="s">
        <v>91</v>
      </c>
      <c r="D24" s="51">
        <f>SUM(D18:D23)</f>
        <v>31091</v>
      </c>
      <c r="E24" s="50"/>
      <c r="F24" s="51">
        <f>SUM(F18:F23)</f>
        <v>30782</v>
      </c>
      <c r="G24" s="52"/>
    </row>
    <row r="25" spans="1:7" ht="15.75" thickTop="1">
      <c r="A25" s="1"/>
      <c r="D25" s="50"/>
      <c r="E25" s="52"/>
      <c r="G25" s="5"/>
    </row>
    <row r="26" spans="1:5" ht="15">
      <c r="A26" s="1"/>
      <c r="D26" s="50"/>
      <c r="E26" s="52"/>
    </row>
    <row r="27" spans="1:5" ht="15">
      <c r="A27" s="1"/>
      <c r="E27" s="52"/>
    </row>
    <row r="28" spans="1:5" ht="15" hidden="1">
      <c r="A28" s="2" t="s">
        <v>74</v>
      </c>
      <c r="B28" s="2" t="s">
        <v>75</v>
      </c>
      <c r="E28" s="52"/>
    </row>
    <row r="29" spans="2:5" ht="15" hidden="1">
      <c r="B29" s="2" t="s">
        <v>76</v>
      </c>
      <c r="E29" s="52"/>
    </row>
    <row r="30" spans="1:5" ht="15">
      <c r="A30" s="2" t="s">
        <v>100</v>
      </c>
      <c r="E30" s="52"/>
    </row>
    <row r="31" spans="1:5" ht="15">
      <c r="A31" s="2" t="s">
        <v>101</v>
      </c>
      <c r="E31" s="52"/>
    </row>
    <row r="32" ht="15">
      <c r="E32" s="52"/>
    </row>
    <row r="33" spans="1:6" ht="15">
      <c r="A33" s="2" t="s">
        <v>46</v>
      </c>
      <c r="D33" s="54">
        <f>' BS'!H22</f>
        <v>47276</v>
      </c>
      <c r="E33" s="52"/>
      <c r="F33" s="54">
        <v>39446</v>
      </c>
    </row>
    <row r="34" spans="1:6" ht="15">
      <c r="A34" s="2" t="s">
        <v>47</v>
      </c>
      <c r="D34" s="54">
        <f>' BS'!H23</f>
        <v>4201</v>
      </c>
      <c r="E34" s="52"/>
      <c r="F34" s="54">
        <v>9416</v>
      </c>
    </row>
    <row r="35" spans="1:6" ht="15">
      <c r="A35" s="2" t="s">
        <v>83</v>
      </c>
      <c r="D35" s="54">
        <v>-20386</v>
      </c>
      <c r="E35" s="52"/>
      <c r="F35" s="54">
        <v>-18080</v>
      </c>
    </row>
    <row r="36" spans="4:6" ht="15.75" thickBot="1">
      <c r="D36" s="56">
        <f>SUM(D33:D35)</f>
        <v>31091</v>
      </c>
      <c r="E36" s="52"/>
      <c r="F36" s="56">
        <f>SUM(F33:F35)</f>
        <v>30782</v>
      </c>
    </row>
    <row r="37" spans="4:6" ht="15.75" thickTop="1">
      <c r="D37" s="59"/>
      <c r="E37" s="52"/>
      <c r="F37" s="59"/>
    </row>
    <row r="38" spans="4:11" ht="15">
      <c r="D38" s="59"/>
      <c r="E38" s="52"/>
      <c r="F38" s="59"/>
      <c r="K38" s="2">
        <v>2452</v>
      </c>
    </row>
    <row r="39" spans="4:6" ht="15">
      <c r="D39" s="59"/>
      <c r="E39" s="52"/>
      <c r="F39" s="59"/>
    </row>
    <row r="40" spans="4:6" ht="15">
      <c r="D40" s="59"/>
      <c r="E40" s="52"/>
      <c r="F40" s="59"/>
    </row>
    <row r="41" spans="4:6" ht="15">
      <c r="D41" s="59"/>
      <c r="E41" s="52"/>
      <c r="F41" s="59"/>
    </row>
    <row r="42" spans="4:6" ht="15">
      <c r="D42" s="59"/>
      <c r="E42" s="52"/>
      <c r="F42" s="59"/>
    </row>
    <row r="43" spans="4:6" ht="15">
      <c r="D43" s="59"/>
      <c r="E43" s="52"/>
      <c r="F43" s="59"/>
    </row>
    <row r="44" spans="4:6" ht="15">
      <c r="D44" s="59"/>
      <c r="E44" s="52"/>
      <c r="F44" s="59"/>
    </row>
    <row r="45" spans="4:6" ht="15">
      <c r="D45" s="59"/>
      <c r="E45" s="52"/>
      <c r="F45" s="59"/>
    </row>
    <row r="46" spans="4:6" ht="15">
      <c r="D46" s="59"/>
      <c r="E46" s="52"/>
      <c r="F46" s="59"/>
    </row>
    <row r="48" spans="1:6" ht="15">
      <c r="A48" s="72" t="s">
        <v>77</v>
      </c>
      <c r="B48" s="72"/>
      <c r="C48" s="72"/>
      <c r="D48" s="72"/>
      <c r="E48" s="72"/>
      <c r="F48" s="72"/>
    </row>
    <row r="49" spans="1:6" ht="15">
      <c r="A49" s="73" t="s">
        <v>109</v>
      </c>
      <c r="B49" s="73"/>
      <c r="C49" s="73"/>
      <c r="D49" s="73"/>
      <c r="E49" s="73"/>
      <c r="F49" s="73"/>
    </row>
    <row r="50" spans="1:6" ht="15">
      <c r="A50" s="68" t="s">
        <v>58</v>
      </c>
      <c r="B50" s="68"/>
      <c r="C50" s="68"/>
      <c r="D50" s="68"/>
      <c r="E50" s="68"/>
      <c r="F50" s="68"/>
    </row>
    <row r="52" ht="15">
      <c r="E52" s="52"/>
    </row>
    <row r="53" ht="15">
      <c r="E53" s="52"/>
    </row>
    <row r="54" ht="15">
      <c r="E54" s="52"/>
    </row>
    <row r="55" ht="15">
      <c r="E55" s="52"/>
    </row>
    <row r="56" ht="15">
      <c r="E56" s="52"/>
    </row>
    <row r="57" ht="15">
      <c r="E57" s="52"/>
    </row>
    <row r="58" ht="15">
      <c r="E58" s="52"/>
    </row>
    <row r="59" ht="15">
      <c r="E59" s="52"/>
    </row>
    <row r="60" ht="15">
      <c r="E60" s="52"/>
    </row>
    <row r="61" ht="15">
      <c r="E61" s="52"/>
    </row>
    <row r="62" ht="15">
      <c r="E62" s="5"/>
    </row>
    <row r="63" ht="15">
      <c r="E63" s="5"/>
    </row>
    <row r="64" ht="15">
      <c r="E64" s="5"/>
    </row>
  </sheetData>
  <mergeCells count="4">
    <mergeCell ref="A6:B6"/>
    <mergeCell ref="A48:F48"/>
    <mergeCell ref="A49:F49"/>
    <mergeCell ref="A50:F50"/>
  </mergeCells>
  <printOptions horizontalCentered="1"/>
  <pageMargins left="0" right="0" top="0.75" bottom="0" header="0" footer="0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</dc:creator>
  <cp:keywords/>
  <dc:description/>
  <cp:lastModifiedBy>siahcw</cp:lastModifiedBy>
  <cp:lastPrinted>2005-12-15T01:34:55Z</cp:lastPrinted>
  <dcterms:created xsi:type="dcterms:W3CDTF">2004-05-10T08:48:15Z</dcterms:created>
  <dcterms:modified xsi:type="dcterms:W3CDTF">2005-12-15T01:35:19Z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